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CJAS BACAU\situatii\executie 2026\"/>
    </mc:Choice>
  </mc:AlternateContent>
  <xr:revisionPtr revIDLastSave="0" documentId="13_ncr:1_{197CC4D1-2A2E-41A4-80FA-92FA14D8CC7C}" xr6:coauthVersionLast="47" xr6:coauthVersionMax="47" xr10:uidLastSave="{00000000-0000-0000-0000-000000000000}"/>
  <bookViews>
    <workbookView xWindow="-120" yWindow="-120" windowWidth="19440" windowHeight="14880" xr2:uid="{004054F1-1248-4519-8FCC-869F8D279FE3}"/>
  </bookViews>
  <sheets>
    <sheet name="BC" sheetId="1" r:id="rId1"/>
  </sheets>
  <definedNames>
    <definedName name="_xlnm._FilterDatabase" localSheetId="0" hidden="1">BC!$A$1:$J$128</definedName>
    <definedName name="_xlnm.Print_Area" localSheetId="0">BC!$A$1:$J$131</definedName>
    <definedName name="_xlnm.Print_Titles" localSheetId="0">BC!$6:$7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 l="1"/>
  <c r="E55" i="1" s="1"/>
  <c r="F56" i="1"/>
  <c r="F55" i="1" s="1"/>
  <c r="G56" i="1"/>
  <c r="G55" i="1" s="1"/>
  <c r="E13" i="1" l="1"/>
  <c r="G13" i="1"/>
  <c r="J122" i="1"/>
  <c r="J121" i="1" s="1"/>
  <c r="J120" i="1" s="1"/>
  <c r="I122" i="1"/>
  <c r="I121" i="1" s="1"/>
  <c r="I120" i="1" s="1"/>
  <c r="H122" i="1"/>
  <c r="H121" i="1" s="1"/>
  <c r="H120" i="1" s="1"/>
  <c r="G122" i="1"/>
  <c r="G121" i="1" s="1"/>
  <c r="G120" i="1" s="1"/>
  <c r="F122" i="1"/>
  <c r="F121" i="1" s="1"/>
  <c r="F120" i="1" s="1"/>
  <c r="E122" i="1"/>
  <c r="E121" i="1" s="1"/>
  <c r="E120" i="1" s="1"/>
  <c r="J117" i="1"/>
  <c r="I117" i="1"/>
  <c r="H117" i="1"/>
  <c r="G117" i="1"/>
  <c r="F117" i="1"/>
  <c r="E117" i="1"/>
  <c r="J111" i="1"/>
  <c r="I111" i="1"/>
  <c r="H111" i="1"/>
  <c r="G111" i="1"/>
  <c r="F111" i="1"/>
  <c r="E111" i="1"/>
  <c r="J102" i="1"/>
  <c r="I102" i="1"/>
  <c r="H102" i="1"/>
  <c r="G102" i="1"/>
  <c r="F102" i="1"/>
  <c r="E102" i="1"/>
  <c r="J84" i="1"/>
  <c r="I84" i="1"/>
  <c r="H84" i="1"/>
  <c r="G84" i="1"/>
  <c r="F84" i="1"/>
  <c r="E84" i="1"/>
  <c r="J69" i="1"/>
  <c r="I69" i="1"/>
  <c r="H69" i="1"/>
  <c r="G69" i="1"/>
  <c r="F69" i="1"/>
  <c r="E69" i="1"/>
  <c r="J65" i="1"/>
  <c r="I65" i="1"/>
  <c r="H65" i="1"/>
  <c r="G65" i="1"/>
  <c r="F65" i="1"/>
  <c r="E65" i="1"/>
  <c r="J60" i="1"/>
  <c r="I60" i="1"/>
  <c r="H60" i="1"/>
  <c r="G60" i="1"/>
  <c r="F60" i="1"/>
  <c r="E60" i="1"/>
  <c r="J56" i="1"/>
  <c r="J55" i="1" s="1"/>
  <c r="I56" i="1"/>
  <c r="I55" i="1" s="1"/>
  <c r="H56" i="1"/>
  <c r="J43" i="1"/>
  <c r="I43" i="1"/>
  <c r="H43" i="1"/>
  <c r="G43" i="1"/>
  <c r="F43" i="1"/>
  <c r="E43" i="1"/>
  <c r="J32" i="1"/>
  <c r="I32" i="1"/>
  <c r="H32" i="1"/>
  <c r="G32" i="1"/>
  <c r="F32" i="1"/>
  <c r="E32" i="1"/>
  <c r="J13" i="1"/>
  <c r="I13" i="1"/>
  <c r="H13" i="1"/>
  <c r="F13" i="1"/>
  <c r="H55" i="1" l="1"/>
  <c r="H12" i="1"/>
  <c r="I83" i="1"/>
  <c r="I42" i="1" s="1"/>
  <c r="J83" i="1"/>
  <c r="J42" i="1" s="1"/>
  <c r="G83" i="1"/>
  <c r="G42" i="1" s="1"/>
  <c r="H83" i="1"/>
  <c r="F83" i="1"/>
  <c r="F42" i="1" s="1"/>
  <c r="E12" i="1"/>
  <c r="E10" i="1" s="1"/>
  <c r="I12" i="1"/>
  <c r="I10" i="1" s="1"/>
  <c r="F12" i="1"/>
  <c r="F10" i="1" s="1"/>
  <c r="J12" i="1"/>
  <c r="J10" i="1" s="1"/>
  <c r="E83" i="1"/>
  <c r="E42" i="1" s="1"/>
  <c r="G12" i="1"/>
  <c r="G10" i="1" s="1"/>
  <c r="H10" i="1" l="1"/>
  <c r="H42" i="1"/>
  <c r="G9" i="1"/>
  <c r="G8" i="1" s="1"/>
  <c r="F9" i="1"/>
  <c r="F8" i="1" s="1"/>
  <c r="E9" i="1"/>
  <c r="E8" i="1" s="1"/>
  <c r="I9" i="1"/>
  <c r="I8" i="1" s="1"/>
  <c r="J9" i="1"/>
  <c r="J8" i="1" s="1"/>
  <c r="H9" i="1" l="1"/>
  <c r="H8" i="1" s="1"/>
</calcChain>
</file>

<file path=xl/sharedStrings.xml><?xml version="1.0" encoding="utf-8"?>
<sst xmlns="http://schemas.openxmlformats.org/spreadsheetml/2006/main" count="202" uniqueCount="160">
  <si>
    <t>ANEXA</t>
  </si>
  <si>
    <t>Platile efectuate din FONDUL NATIONAL UNIC DE ASIGURARI SOCIALE DE SANATATE PE UNITATILE SANITARE CU PATURI</t>
  </si>
  <si>
    <t>mii  lei</t>
  </si>
  <si>
    <t>Subcap. alin.</t>
  </si>
  <si>
    <t>Titlu art.</t>
  </si>
  <si>
    <t>Alin.</t>
  </si>
  <si>
    <t>Denumirea indicatorilor</t>
  </si>
  <si>
    <t>Credite bugetare aprobate</t>
  </si>
  <si>
    <t>Credite de angajament</t>
  </si>
  <si>
    <t>Credite bugetare trimestriale cumulate</t>
  </si>
  <si>
    <t>Plati nete de casa cumulat din care :</t>
  </si>
  <si>
    <t>Luna curenta</t>
  </si>
  <si>
    <t>Cheltuieli efective</t>
  </si>
  <si>
    <t>II. CHELTUIELI - TOTAL</t>
  </si>
  <si>
    <t>.01.</t>
  </si>
  <si>
    <t>CHELTUIELI CURENTE</t>
  </si>
  <si>
    <t xml:space="preserve"> 10 TITLUL I CHELTUIELI DE PERSONAL (TOTAL 1+2+3+4), din care:</t>
  </si>
  <si>
    <t>1.Transferuri din bugetul fondului national unic de asigurări sociale de sănătate către unitățile sanitare pentru acoperirea creșterilor salariale</t>
  </si>
  <si>
    <t>2.CHELTUIELI DE PERSONAL - ( activitate curenta fara transferuri din FNUASS) , din care:</t>
  </si>
  <si>
    <t>Cheltuieli salariale in bani</t>
  </si>
  <si>
    <t>.01</t>
  </si>
  <si>
    <t>Salarii de baza</t>
  </si>
  <si>
    <t>.02</t>
  </si>
  <si>
    <t>Salarii de merit</t>
  </si>
  <si>
    <t>.03</t>
  </si>
  <si>
    <t>Indemnizatii de conducere</t>
  </si>
  <si>
    <t>.04</t>
  </si>
  <si>
    <t>Spor de vechime</t>
  </si>
  <si>
    <t>.05</t>
  </si>
  <si>
    <t>Sporuri pentru conditii de munca</t>
  </si>
  <si>
    <t>.06</t>
  </si>
  <si>
    <t>Alte sporuri</t>
  </si>
  <si>
    <t>.07</t>
  </si>
  <si>
    <t>Ore suplimentare</t>
  </si>
  <si>
    <t>.08</t>
  </si>
  <si>
    <t>Fond de premii</t>
  </si>
  <si>
    <t>.09</t>
  </si>
  <si>
    <t>Indemnizatie de vacanta</t>
  </si>
  <si>
    <t>.10</t>
  </si>
  <si>
    <t>Fond pentru posturi ocupate prin cumul</t>
  </si>
  <si>
    <t>.11</t>
  </si>
  <si>
    <t>Fond aferent platii cu ora</t>
  </si>
  <si>
    <t>.12</t>
  </si>
  <si>
    <t>Indemnizatii platite unor persoane din afara unitatii</t>
  </si>
  <si>
    <t>.13</t>
  </si>
  <si>
    <t>Indemnizatii de delegare</t>
  </si>
  <si>
    <t>.14</t>
  </si>
  <si>
    <t>Indemnizatii de detasare</t>
  </si>
  <si>
    <t>.15</t>
  </si>
  <si>
    <t>Alocatii pentru transportul la si de la locul de munca</t>
  </si>
  <si>
    <t>.16</t>
  </si>
  <si>
    <t>Alocatii pentru locuinte</t>
  </si>
  <si>
    <t>.17</t>
  </si>
  <si>
    <t>Indemnizatie de hrana</t>
  </si>
  <si>
    <t>Alte drepturi salariale in bani</t>
  </si>
  <si>
    <t>Cheltuieli salariale in natura</t>
  </si>
  <si>
    <t>Tichete de masa</t>
  </si>
  <si>
    <t>Norme de hrana</t>
  </si>
  <si>
    <t>Uniforme si echipament obligatoriu</t>
  </si>
  <si>
    <t>Vouchere de vacanta</t>
  </si>
  <si>
    <t>Alte drepturi salariale in natura</t>
  </si>
  <si>
    <t>Contributii, din care:</t>
  </si>
  <si>
    <t>Contributia asiguratorie pentru munca</t>
  </si>
  <si>
    <t>3.Sume pentru punerea în aplicare a dispoziţiilor art. 165 alin. ( 1^1)  - (1^3) din Legea nr. 95/2006 ( cf.modificarilor aduse prin Legea nr.109/2022)</t>
  </si>
  <si>
    <t>4. Vouchere de vacanta conform OUG nr.63/2023</t>
  </si>
  <si>
    <t>20 TITLUL II BUNURI SI SERVICII</t>
  </si>
  <si>
    <t xml:space="preserve">Bunuri si servicii </t>
  </si>
  <si>
    <t>Furnituri de birou</t>
  </si>
  <si>
    <t>Materiale de curatenie</t>
  </si>
  <si>
    <t>Iluminat, incalzit si forta motrica</t>
  </si>
  <si>
    <t>Apa, canal si salubritate</t>
  </si>
  <si>
    <t>Carburanti si lubrifianti</t>
  </si>
  <si>
    <t>Piese de schimb</t>
  </si>
  <si>
    <t xml:space="preserve">Transport  </t>
  </si>
  <si>
    <t>Posta, telecomunicatii, radio, tv, internet</t>
  </si>
  <si>
    <t>Materiale si prestari de servicii cu caracter functional</t>
  </si>
  <si>
    <t>Alte bunuri si servicii pentru intretinere si functionare</t>
  </si>
  <si>
    <t>Reparatii curente</t>
  </si>
  <si>
    <t>Hrana</t>
  </si>
  <si>
    <t>Hrana pentru oameni, din care:</t>
  </si>
  <si>
    <t xml:space="preserve">Hrana pentru oameni anterior Legii nr.133/2022 </t>
  </si>
  <si>
    <t>~ Suma corespunzatoare alocaţiei de hrană din unităţile sanitare publice care se asigură de la bugetul de stat, prin transferuri  din bugetul Ministerului Sănătăţii, către bugetul Fondului naţional unic de asigurări sociale de sănătate</t>
  </si>
  <si>
    <t>Hrana pentru animale</t>
  </si>
  <si>
    <t>Medicamente si materiale sanitare</t>
  </si>
  <si>
    <t xml:space="preserve">Medicamente </t>
  </si>
  <si>
    <t xml:space="preserve">Materiale sanitare </t>
  </si>
  <si>
    <t>Reactivi</t>
  </si>
  <si>
    <t>Dezinfectanti</t>
  </si>
  <si>
    <t>Bunuri de natura obiectelor de inventar</t>
  </si>
  <si>
    <t xml:space="preserve">Uniforme si echipament </t>
  </si>
  <si>
    <t>Lenjerie si accesorii de pat</t>
  </si>
  <si>
    <t>Alte obiecte de inventar</t>
  </si>
  <si>
    <t>Deplasari, detasari, transferari</t>
  </si>
  <si>
    <t>Deplasari interne, detasari, transferari</t>
  </si>
  <si>
    <t>Deplasari in strainatate</t>
  </si>
  <si>
    <t>Materiale de laborator</t>
  </si>
  <si>
    <t>Cercetare - dezvoltare</t>
  </si>
  <si>
    <t>Carti, publicatii si materiale documentare</t>
  </si>
  <si>
    <t>Consultanta si expertiza</t>
  </si>
  <si>
    <t>Pregatire profesionala</t>
  </si>
  <si>
    <t>Protectia muncii</t>
  </si>
  <si>
    <t>Cheltuieli judiciare si extrajudiciare pentru interesele statului</t>
  </si>
  <si>
    <t>Tichete cadou</t>
  </si>
  <si>
    <t>TOTAL Planul naţional de prevenire şi combatere a cancerului</t>
  </si>
  <si>
    <t xml:space="preserve">  ~ cheltuieli aferente desfăşurării operaţiunilor de eliminare a medicamentelor expirate şi/sau neutilizate provenite de la populaţie  conform art.2 din Ordin (MS) 2684/2024 cu modificarile si completarile ulterioare</t>
  </si>
  <si>
    <t>Sume pentru medicamente utilizate in programele nationale cu scop curativ care fac obiectul contractelor de tip COST VOLUM</t>
  </si>
  <si>
    <t>Programe de sanatate, total din care:</t>
  </si>
  <si>
    <t>Programul national de oncologie, din care:</t>
  </si>
  <si>
    <t>Subprogramul de tratament medicamentos al bolnavilor cu afectiuni oncologice (adulti si copii)</t>
  </si>
  <si>
    <t>Subprogramul de recontructie mamara dupa afectiuni oncologice prin endoprotezare</t>
  </si>
  <si>
    <t>Subprogramul de diagnostic si de monitorizare a afectiunilor hematologice maligne prin imunofenotipare, examen citogenetic si FISH si examen de biologie moleculara</t>
  </si>
  <si>
    <t>Subprogramul de radioterapie a bolnavilor cu afectiuni oncologice</t>
  </si>
  <si>
    <t xml:space="preserve"> Subprogramul de diagnostic genetic al tumorilor solide maligne  </t>
  </si>
  <si>
    <t>Subprogramul national de testare genetica</t>
  </si>
  <si>
    <t>Programul national  de diabet zaharat</t>
  </si>
  <si>
    <t>Programul national de transplant de organe, tesuturi si celule de origine umana</t>
  </si>
  <si>
    <t xml:space="preserve">Programul naţional de tratament pentru boli rare </t>
  </si>
  <si>
    <t>Programul naţional de tratament al bolilor neurologice</t>
  </si>
  <si>
    <t xml:space="preserve">Programul naţional de tratament al hemofiliei şi talasemiei </t>
  </si>
  <si>
    <t>Programul  national de tratament al surditatii prin proteze auditive implantabile (implant cohlear si proteze auditive)</t>
  </si>
  <si>
    <t>Programul national de boli endocrine</t>
  </si>
  <si>
    <t>Programul national de ortopedie</t>
  </si>
  <si>
    <t>Programul national de terapie intensiva a insuficientei hepatice</t>
  </si>
  <si>
    <t>Programul naţional de boli cardiovasculare</t>
  </si>
  <si>
    <t>Programul national de sanatate mintala</t>
  </si>
  <si>
    <t>Program naţional de diagnostic şi tratament cu ajutorul aparaturii de înaltă performanţă, din care:</t>
  </si>
  <si>
    <t xml:space="preserve">Subprogramul de radiologie intervenţională </t>
  </si>
  <si>
    <t xml:space="preserve">Subprogramul de diagnostic şi tratament al epilepsiei rezistente la tratamentul medicamentos </t>
  </si>
  <si>
    <t>Subprogramul de tratament al hidrocefaliei congenitale sau dobândite la copil</t>
  </si>
  <si>
    <t>Subprogramul de tratament al durerii neuropate prin implant de neurostimulator medular</t>
  </si>
  <si>
    <t>Programul national de supleere a functiei renale la bolnavii cu insuficienta renala cronica</t>
  </si>
  <si>
    <t>Programul national de PET-CT</t>
  </si>
  <si>
    <t>~Programul national de endometrioza</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</si>
  <si>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</si>
  <si>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Alte cheltuieli</t>
  </si>
  <si>
    <t>Reclama si publicitate</t>
  </si>
  <si>
    <t>Prime de asigurare non-viata</t>
  </si>
  <si>
    <t>Chirii</t>
  </si>
  <si>
    <t>Executarea silita a creantelor bugetare</t>
  </si>
  <si>
    <t>Alte cheltuieli cu bunuri si servicii</t>
  </si>
  <si>
    <t>59.TITLUL IX ALTE CHELTUIELI</t>
  </si>
  <si>
    <t>Despagubiri civile</t>
  </si>
  <si>
    <t>Sume aferente persoanelor cu handicap neincadrate</t>
  </si>
  <si>
    <t>70. CHELTUIELI DE CAPITAL</t>
  </si>
  <si>
    <t>71. TITLUL X ACTIVE NEFINANCIARE</t>
  </si>
  <si>
    <t>Active fixe ( inclusiv reparatii capitale )</t>
  </si>
  <si>
    <t>Constructii</t>
  </si>
  <si>
    <t>Masini, echipamente si mijloace de transport</t>
  </si>
  <si>
    <t>Mobilier, aparatura birotica si alte active corporale</t>
  </si>
  <si>
    <t>.30</t>
  </si>
  <si>
    <t>Alte active fixe ( inclusiv reparatii capitale )</t>
  </si>
  <si>
    <t>Reparatii capitale aferente activelor fixe</t>
  </si>
  <si>
    <t>Plati efectuate in anii precedenti si recuperate in anul curent</t>
  </si>
  <si>
    <t xml:space="preserve">Răspundem de corectitudinea datelor raportate </t>
  </si>
  <si>
    <t>SPITALUL CLINIC MUNICIPAL DE URGENTA MOINESTI</t>
  </si>
  <si>
    <t>MANAGER INTERIMAR</t>
  </si>
  <si>
    <t>DIRECTOR FINANCIAR CONTABIL INTERIMAR</t>
  </si>
  <si>
    <t>Ec. Gaman Oana</t>
  </si>
  <si>
    <t>Dr. Hiru Ioan-Florin</t>
  </si>
  <si>
    <t>luna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</si>
</sst>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0"/>
      <name val="Arial"/>
    </font>
    <font>
      <b/>
      <sz val="10"/>
      <name val="Arial"/>
      <family val="2"/>
      <charset val="238"/>
    </font>
    <font>
      <b/>
      <i/>
      <sz val="10"/>
      <name val="Arial"/>
      <family val="2"/>
      <charset val="238"/>
    </font>
    <font>
      <sz val="10"/>
      <name val="Arial"/>
      <family val="2"/>
      <charset val="238"/>
    </font>
    <font>
      <b/>
      <u/>
      <sz val="10"/>
      <name val="Arial"/>
      <family val="2"/>
      <charset val="238"/>
    </font>
    <font>
      <i/>
      <sz val="10"/>
      <name val="Arial"/>
      <family val="2"/>
      <charset val="238"/>
    </font>
    <font>
      <b/>
      <sz val="10"/>
      <name val="Arial"/>
      <family val="2"/>
    </font>
    <font>
      <b/>
      <sz val="10"/>
      <color indexed="8"/>
      <name val="Arial"/>
      <family val="2"/>
    </font>
    <font>
      <sz val="10"/>
      <color indexed="8"/>
      <name val="Arial"/>
      <family val="2"/>
      <charset val="238"/>
    </font>
    <font>
      <b/>
      <sz val="10"/>
      <color indexed="8"/>
      <name val="Arial"/>
      <family val="2"/>
      <charset val="238"/>
    </font>
    <font>
      <i/>
      <sz val="10"/>
      <color indexed="8"/>
      <name val="Arial"/>
      <family val="2"/>
      <charset val="238"/>
    </font>
    <font>
      <b/>
      <i/>
      <sz val="12"/>
      <name val="Arial"/>
      <family val="2"/>
      <charset val="238"/>
    </font>
    <font>
      <b/>
      <i/>
      <u/>
      <sz val="10"/>
      <name val="Arial"/>
      <family val="2"/>
      <charset val="238"/>
    </font>
    <font>
      <b/>
      <i/>
      <sz val="8"/>
      <name val="Arial"/>
      <family val="2"/>
      <charset val="238"/>
    </font>
    <font>
      <b/>
      <i/>
      <sz val="8"/>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s>
  <cellStyleXfs count="4">
    <xf numFmtId="0" fontId="0" fillId="0" borderId="0"/>
    <xf numFmtId="0" fontId="3" fillId="0" borderId="0"/>
    <xf numFmtId="0" fontId="3" fillId="0" borderId="0"/>
    <xf numFmtId="0" fontId="15" fillId="0" borderId="0"/>
  </cellStyleXfs>
  <cellXfs count="65">
    <xf numFmtId="0" fontId="0" fillId="0" borderId="0" xfId="0"/>
    <xf numFmtId="0" fontId="1"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3" fontId="3" fillId="0" borderId="0" xfId="0" applyNumberFormat="1" applyFont="1" applyProtection="1">
      <protection locked="0"/>
    </xf>
    <xf numFmtId="3" fontId="2" fillId="0" borderId="0" xfId="0" applyNumberFormat="1" applyFont="1" applyProtection="1">
      <protection locked="0"/>
    </xf>
    <xf numFmtId="3" fontId="1" fillId="0" borderId="1" xfId="0" applyNumberFormat="1" applyFont="1" applyBorder="1" applyAlignment="1" applyProtection="1">
      <alignment horizontal="center" vertical="center" wrapText="1"/>
      <protection locked="0"/>
    </xf>
    <xf numFmtId="4" fontId="1" fillId="0" borderId="1" xfId="0" applyNumberFormat="1" applyFont="1" applyBorder="1" applyAlignment="1" applyProtection="1">
      <alignment horizontal="center" vertical="center" wrapText="1"/>
      <protection locked="0"/>
    </xf>
    <xf numFmtId="3" fontId="3" fillId="0" borderId="1" xfId="0" applyNumberFormat="1" applyFont="1" applyBorder="1" applyProtection="1">
      <protection locked="0"/>
    </xf>
    <xf numFmtId="3" fontId="1" fillId="0" borderId="1" xfId="0" applyNumberFormat="1" applyFont="1" applyBorder="1" applyAlignment="1" applyProtection="1">
      <alignment horizontal="center"/>
      <protection locked="0"/>
    </xf>
    <xf numFmtId="3" fontId="1" fillId="0" borderId="1" xfId="0" applyNumberFormat="1" applyFont="1" applyBorder="1" applyAlignment="1" applyProtection="1">
      <alignment horizontal="right"/>
      <protection locked="0"/>
    </xf>
    <xf numFmtId="3" fontId="1" fillId="0" borderId="1" xfId="0" applyNumberFormat="1" applyFont="1" applyBorder="1" applyProtection="1">
      <protection locked="0"/>
    </xf>
    <xf numFmtId="3" fontId="4" fillId="0" borderId="1" xfId="0" applyNumberFormat="1" applyFont="1" applyBorder="1" applyAlignment="1" applyProtection="1">
      <alignment horizontal="left" vertical="center" wrapText="1"/>
      <protection locked="0"/>
    </xf>
    <xf numFmtId="3" fontId="1" fillId="0" borderId="1" xfId="0" applyNumberFormat="1" applyFont="1" applyBorder="1" applyAlignment="1" applyProtection="1">
      <alignment horizontal="left" vertical="center" wrapText="1"/>
      <protection locked="0"/>
    </xf>
    <xf numFmtId="4" fontId="3" fillId="0" borderId="0" xfId="0" applyNumberFormat="1" applyFont="1" applyProtection="1">
      <protection locked="0"/>
    </xf>
    <xf numFmtId="3" fontId="5" fillId="0" borderId="1" xfId="0" applyNumberFormat="1" applyFont="1" applyBorder="1" applyProtection="1">
      <protection locked="0"/>
    </xf>
    <xf numFmtId="3" fontId="2" fillId="0" borderId="1" xfId="0" applyNumberFormat="1" applyFont="1" applyBorder="1" applyAlignment="1" applyProtection="1">
      <alignment horizontal="right"/>
      <protection locked="0"/>
    </xf>
    <xf numFmtId="3" fontId="5" fillId="0" borderId="1" xfId="0" applyNumberFormat="1" applyFont="1" applyBorder="1" applyAlignment="1" applyProtection="1">
      <alignment horizontal="right"/>
      <protection locked="0"/>
    </xf>
    <xf numFmtId="3" fontId="1" fillId="0" borderId="1" xfId="0" applyNumberFormat="1" applyFont="1" applyBorder="1" applyAlignment="1" applyProtection="1">
      <alignment vertical="center" wrapText="1"/>
      <protection locked="0"/>
    </xf>
    <xf numFmtId="0" fontId="5" fillId="0" borderId="0" xfId="0" applyFont="1" applyProtection="1">
      <protection locked="0"/>
    </xf>
    <xf numFmtId="0" fontId="3" fillId="0" borderId="0" xfId="0" applyFont="1" applyAlignment="1" applyProtection="1">
      <alignment vertical="center" wrapText="1"/>
      <protection locked="0"/>
    </xf>
    <xf numFmtId="3" fontId="3" fillId="0" borderId="1" xfId="0" applyNumberFormat="1" applyFont="1" applyBorder="1" applyAlignment="1" applyProtection="1">
      <alignment horizontal="right"/>
      <protection locked="0"/>
    </xf>
    <xf numFmtId="3" fontId="6" fillId="0" borderId="2" xfId="0" applyNumberFormat="1" applyFont="1" applyBorder="1" applyAlignment="1" applyProtection="1">
      <alignment vertical="center" wrapText="1"/>
      <protection locked="0"/>
    </xf>
    <xf numFmtId="3" fontId="6" fillId="0" borderId="1" xfId="0" applyNumberFormat="1" applyFont="1" applyBorder="1" applyProtection="1">
      <protection locked="0"/>
    </xf>
    <xf numFmtId="3" fontId="6" fillId="0" borderId="1" xfId="0" applyNumberFormat="1" applyFont="1" applyBorder="1" applyAlignment="1" applyProtection="1">
      <alignment horizontal="right"/>
      <protection locked="0"/>
    </xf>
    <xf numFmtId="0" fontId="6" fillId="0" borderId="0" xfId="0" applyFont="1" applyProtection="1">
      <protection locked="0"/>
    </xf>
    <xf numFmtId="3" fontId="6" fillId="0" borderId="1" xfId="0" applyNumberFormat="1" applyFont="1" applyBorder="1" applyAlignment="1" applyProtection="1">
      <alignment horizontal="left" vertical="center" wrapText="1"/>
      <protection locked="0"/>
    </xf>
    <xf numFmtId="3" fontId="3" fillId="0" borderId="1" xfId="0" applyNumberFormat="1" applyFont="1" applyBorder="1" applyAlignment="1" applyProtection="1">
      <alignment horizontal="left" wrapText="1"/>
      <protection locked="0"/>
    </xf>
    <xf numFmtId="3" fontId="1"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left" wrapText="1"/>
      <protection locked="0"/>
    </xf>
    <xf numFmtId="3" fontId="3"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justify" wrapText="1"/>
      <protection locked="0"/>
    </xf>
    <xf numFmtId="3" fontId="1" fillId="0" borderId="1" xfId="0" applyNumberFormat="1" applyFont="1" applyBorder="1" applyAlignment="1" applyProtection="1">
      <alignment horizontal="justify" vertical="center" wrapText="1"/>
      <protection locked="0"/>
    </xf>
    <xf numFmtId="3" fontId="1" fillId="2" borderId="1" xfId="0" applyNumberFormat="1" applyFont="1" applyFill="1" applyBorder="1" applyAlignment="1" applyProtection="1">
      <alignment horizontal="left" vertical="center" wrapText="1"/>
      <protection locked="0"/>
    </xf>
    <xf numFmtId="0" fontId="3" fillId="0" borderId="1" xfId="0" applyFont="1" applyBorder="1" applyProtection="1">
      <protection locked="0"/>
    </xf>
    <xf numFmtId="0" fontId="1" fillId="0" borderId="1" xfId="0" applyFont="1" applyBorder="1" applyAlignment="1" applyProtection="1">
      <alignment horizontal="right"/>
      <protection locked="0"/>
    </xf>
    <xf numFmtId="4" fontId="7" fillId="2" borderId="1" xfId="0" applyNumberFormat="1" applyFont="1" applyFill="1" applyBorder="1" applyAlignment="1" applyProtection="1">
      <alignment vertical="center" wrapText="1"/>
      <protection locked="0"/>
    </xf>
    <xf numFmtId="4" fontId="8" fillId="2" borderId="1" xfId="0" applyNumberFormat="1" applyFont="1" applyFill="1" applyBorder="1" applyAlignment="1" applyProtection="1">
      <alignment vertical="center" wrapText="1"/>
      <protection locked="0"/>
    </xf>
    <xf numFmtId="4" fontId="7" fillId="0" borderId="1" xfId="0" applyNumberFormat="1" applyFont="1" applyBorder="1" applyAlignment="1" applyProtection="1">
      <alignment vertical="center" wrapText="1"/>
      <protection locked="0"/>
    </xf>
    <xf numFmtId="4" fontId="7" fillId="0" borderId="1" xfId="1" applyNumberFormat="1" applyFont="1" applyBorder="1" applyAlignment="1" applyProtection="1">
      <alignment horizontal="left" vertical="center" wrapText="1"/>
      <protection locked="0"/>
    </xf>
    <xf numFmtId="4" fontId="7" fillId="0" borderId="1" xfId="2" applyNumberFormat="1" applyFont="1" applyBorder="1" applyAlignment="1" applyProtection="1">
      <alignment vertical="center" wrapText="1"/>
      <protection locked="0"/>
    </xf>
    <xf numFmtId="0" fontId="1" fillId="0" borderId="1" xfId="0" applyFont="1" applyBorder="1" applyProtection="1">
      <protection locked="0"/>
    </xf>
    <xf numFmtId="4" fontId="9" fillId="0" borderId="1" xfId="0" applyNumberFormat="1" applyFont="1" applyBorder="1" applyAlignment="1" applyProtection="1">
      <alignment vertical="center" wrapText="1"/>
      <protection locked="0"/>
    </xf>
    <xf numFmtId="4" fontId="10" fillId="0" borderId="1" xfId="0" applyNumberFormat="1" applyFont="1" applyBorder="1" applyAlignment="1" applyProtection="1">
      <alignment vertical="center" wrapText="1"/>
      <protection locked="0"/>
    </xf>
    <xf numFmtId="0" fontId="3" fillId="0" borderId="2" xfId="0" applyFont="1" applyBorder="1" applyProtection="1">
      <protection locked="0"/>
    </xf>
    <xf numFmtId="4" fontId="7" fillId="0" borderId="2"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3" fontId="1" fillId="0" borderId="0" xfId="0" applyNumberFormat="1" applyFont="1" applyAlignment="1" applyProtection="1">
      <alignment horizontal="right"/>
      <protection locked="0"/>
    </xf>
    <xf numFmtId="3" fontId="3" fillId="0" borderId="0" xfId="0" applyNumberFormat="1" applyFont="1" applyAlignment="1" applyProtection="1">
      <alignment horizontal="right"/>
      <protection locked="0"/>
    </xf>
    <xf numFmtId="0" fontId="0" fillId="0" borderId="0" xfId="0" applyProtection="1">
      <protection locked="0"/>
    </xf>
    <xf numFmtId="0" fontId="12" fillId="0" borderId="0" xfId="0" applyFont="1" applyProtection="1">
      <protection locked="0"/>
    </xf>
    <xf numFmtId="3" fontId="13" fillId="0" borderId="0" xfId="0" applyNumberFormat="1" applyFont="1" applyAlignment="1" applyProtection="1">
      <alignment horizontal="center"/>
      <protection locked="0"/>
    </xf>
    <xf numFmtId="0" fontId="13" fillId="0" borderId="0" xfId="0" applyFont="1" applyAlignment="1" applyProtection="1">
      <alignment horizontal="center"/>
      <protection locked="0"/>
    </xf>
    <xf numFmtId="164" fontId="3" fillId="0" borderId="1" xfId="0" applyNumberFormat="1" applyFont="1" applyBorder="1" applyProtection="1">
      <protection locked="0"/>
    </xf>
    <xf numFmtId="164" fontId="1" fillId="2" borderId="1" xfId="0" applyNumberFormat="1" applyFont="1" applyFill="1" applyBorder="1"/>
    <xf numFmtId="164" fontId="5" fillId="2" borderId="1" xfId="0" applyNumberFormat="1" applyFont="1" applyFill="1" applyBorder="1"/>
    <xf numFmtId="164" fontId="6" fillId="2" borderId="1" xfId="0" applyNumberFormat="1" applyFont="1" applyFill="1" applyBorder="1"/>
    <xf numFmtId="0" fontId="14" fillId="0" borderId="0" xfId="0" applyFont="1" applyProtection="1">
      <protection locked="0"/>
    </xf>
    <xf numFmtId="3" fontId="1" fillId="0" borderId="0" xfId="3" applyNumberFormat="1" applyFont="1"/>
    <xf numFmtId="3" fontId="6" fillId="0" borderId="2"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wrapText="1"/>
      <protection locked="0"/>
    </xf>
    <xf numFmtId="3" fontId="11" fillId="0" borderId="4" xfId="0" applyNumberFormat="1" applyFont="1" applyBorder="1" applyAlignment="1" applyProtection="1">
      <alignment horizontal="left" vertical="center"/>
      <protection locked="0"/>
    </xf>
    <xf numFmtId="0" fontId="1" fillId="0" borderId="0" xfId="0" applyFont="1" applyAlignment="1" applyProtection="1">
      <alignment horizontal="left"/>
      <protection locked="0"/>
    </xf>
    <xf numFmtId="3" fontId="1"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horizontal="center"/>
      <protection locked="0"/>
    </xf>
  </cellXfs>
  <cellStyles count="4">
    <cellStyle name="Normal" xfId="0" builtinId="0"/>
    <cellStyle name="Normal 2" xfId="3" xr:uid="{884737DA-40E3-4F73-8FD9-0A60C371C9B7}"/>
    <cellStyle name="Normal_buget" xfId="1" xr:uid="{794DA4C5-298A-4860-AA17-E46B73FDB441}"/>
    <cellStyle name="Normal_Foaie1" xfId="2" xr:uid="{B0D8765D-24C4-430F-9B60-5118BFDF6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B6E3-6BD0-4416-B124-48F4B23F6121}">
  <dimension ref="A1:J135"/>
  <sheetViews>
    <sheetView tabSelected="1" topLeftCell="A106" zoomScaleNormal="100" workbookViewId="0">
      <selection sqref="A1:J135"/>
    </sheetView>
  </sheetViews>
  <sheetFormatPr defaultRowHeight="12.75" x14ac:dyDescent="0.2"/>
  <cols>
    <col min="1" max="1" width="7.42578125" style="3" customWidth="1"/>
    <col min="2" max="2" width="6.28515625" style="3" customWidth="1"/>
    <col min="3" max="3" width="5.140625" style="3" bestFit="1" customWidth="1"/>
    <col min="4" max="4" width="49" style="3" customWidth="1"/>
    <col min="5" max="5" width="10.7109375" style="3" customWidth="1"/>
    <col min="6" max="6" width="13" style="3" customWidth="1"/>
    <col min="7" max="7" width="12" style="3" customWidth="1"/>
    <col min="8" max="8" width="11.28515625" style="3" customWidth="1"/>
    <col min="9" max="9" width="11" style="3" customWidth="1"/>
    <col min="10" max="10" width="10.85546875" style="3" customWidth="1"/>
    <col min="11" max="242" width="9.140625" style="3"/>
    <col min="243" max="243" width="7.42578125" style="3" customWidth="1"/>
    <col min="244" max="244" width="6.28515625" style="3" customWidth="1"/>
    <col min="245" max="245" width="5.140625" style="3" bestFit="1" customWidth="1"/>
    <col min="246" max="246" width="49" style="3" customWidth="1"/>
    <col min="247" max="247" width="10.7109375" style="3" customWidth="1"/>
    <col min="248" max="248" width="15" style="3" customWidth="1"/>
    <col min="249" max="249" width="12" style="3" customWidth="1"/>
    <col min="250" max="250" width="11.28515625" style="3" customWidth="1"/>
    <col min="251" max="251" width="9.140625" style="3"/>
    <col min="252" max="252" width="10" style="3" customWidth="1"/>
    <col min="253" max="254" width="9.140625" style="3"/>
    <col min="255" max="255" width="32.28515625" style="3" customWidth="1"/>
    <col min="256" max="256" width="33.42578125" style="3" customWidth="1"/>
    <col min="257" max="498" width="9.140625" style="3"/>
    <col min="499" max="499" width="7.42578125" style="3" customWidth="1"/>
    <col min="500" max="500" width="6.28515625" style="3" customWidth="1"/>
    <col min="501" max="501" width="5.140625" style="3" bestFit="1" customWidth="1"/>
    <col min="502" max="502" width="49" style="3" customWidth="1"/>
    <col min="503" max="503" width="10.7109375" style="3" customWidth="1"/>
    <col min="504" max="504" width="15" style="3" customWidth="1"/>
    <col min="505" max="505" width="12" style="3" customWidth="1"/>
    <col min="506" max="506" width="11.28515625" style="3" customWidth="1"/>
    <col min="507" max="507" width="9.140625" style="3"/>
    <col min="508" max="508" width="10" style="3" customWidth="1"/>
    <col min="509" max="510" width="9.140625" style="3"/>
    <col min="511" max="511" width="32.28515625" style="3" customWidth="1"/>
    <col min="512" max="512" width="33.42578125" style="3" customWidth="1"/>
    <col min="513" max="754" width="9.140625" style="3"/>
    <col min="755" max="755" width="7.42578125" style="3" customWidth="1"/>
    <col min="756" max="756" width="6.28515625" style="3" customWidth="1"/>
    <col min="757" max="757" width="5.140625" style="3" bestFit="1" customWidth="1"/>
    <col min="758" max="758" width="49" style="3" customWidth="1"/>
    <col min="759" max="759" width="10.7109375" style="3" customWidth="1"/>
    <col min="760" max="760" width="15" style="3" customWidth="1"/>
    <col min="761" max="761" width="12" style="3" customWidth="1"/>
    <col min="762" max="762" width="11.28515625" style="3" customWidth="1"/>
    <col min="763" max="763" width="9.140625" style="3"/>
    <col min="764" max="764" width="10" style="3" customWidth="1"/>
    <col min="765" max="766" width="9.140625" style="3"/>
    <col min="767" max="767" width="32.28515625" style="3" customWidth="1"/>
    <col min="768" max="768" width="33.42578125" style="3" customWidth="1"/>
    <col min="769" max="1010" width="9.140625" style="3"/>
    <col min="1011" max="1011" width="7.42578125" style="3" customWidth="1"/>
    <col min="1012" max="1012" width="6.28515625" style="3" customWidth="1"/>
    <col min="1013" max="1013" width="5.140625" style="3" bestFit="1" customWidth="1"/>
    <col min="1014" max="1014" width="49" style="3" customWidth="1"/>
    <col min="1015" max="1015" width="10.7109375" style="3" customWidth="1"/>
    <col min="1016" max="1016" width="15" style="3" customWidth="1"/>
    <col min="1017" max="1017" width="12" style="3" customWidth="1"/>
    <col min="1018" max="1018" width="11.28515625" style="3" customWidth="1"/>
    <col min="1019" max="1019" width="9.140625" style="3"/>
    <col min="1020" max="1020" width="10" style="3" customWidth="1"/>
    <col min="1021" max="1022" width="9.140625" style="3"/>
    <col min="1023" max="1023" width="32.28515625" style="3" customWidth="1"/>
    <col min="1024" max="1024" width="33.42578125" style="3" customWidth="1"/>
    <col min="1025" max="1266" width="9.140625" style="3"/>
    <col min="1267" max="1267" width="7.42578125" style="3" customWidth="1"/>
    <col min="1268" max="1268" width="6.28515625" style="3" customWidth="1"/>
    <col min="1269" max="1269" width="5.140625" style="3" bestFit="1" customWidth="1"/>
    <col min="1270" max="1270" width="49" style="3" customWidth="1"/>
    <col min="1271" max="1271" width="10.7109375" style="3" customWidth="1"/>
    <col min="1272" max="1272" width="15" style="3" customWidth="1"/>
    <col min="1273" max="1273" width="12" style="3" customWidth="1"/>
    <col min="1274" max="1274" width="11.28515625" style="3" customWidth="1"/>
    <col min="1275" max="1275" width="9.140625" style="3"/>
    <col min="1276" max="1276" width="10" style="3" customWidth="1"/>
    <col min="1277" max="1278" width="9.140625" style="3"/>
    <col min="1279" max="1279" width="32.28515625" style="3" customWidth="1"/>
    <col min="1280" max="1280" width="33.42578125" style="3" customWidth="1"/>
    <col min="1281" max="1522" width="9.140625" style="3"/>
    <col min="1523" max="1523" width="7.42578125" style="3" customWidth="1"/>
    <col min="1524" max="1524" width="6.28515625" style="3" customWidth="1"/>
    <col min="1525" max="1525" width="5.140625" style="3" bestFit="1" customWidth="1"/>
    <col min="1526" max="1526" width="49" style="3" customWidth="1"/>
    <col min="1527" max="1527" width="10.7109375" style="3" customWidth="1"/>
    <col min="1528" max="1528" width="15" style="3" customWidth="1"/>
    <col min="1529" max="1529" width="12" style="3" customWidth="1"/>
    <col min="1530" max="1530" width="11.28515625" style="3" customWidth="1"/>
    <col min="1531" max="1531" width="9.140625" style="3"/>
    <col min="1532" max="1532" width="10" style="3" customWidth="1"/>
    <col min="1533" max="1534" width="9.140625" style="3"/>
    <col min="1535" max="1535" width="32.28515625" style="3" customWidth="1"/>
    <col min="1536" max="1536" width="33.42578125" style="3" customWidth="1"/>
    <col min="1537" max="1778" width="9.140625" style="3"/>
    <col min="1779" max="1779" width="7.42578125" style="3" customWidth="1"/>
    <col min="1780" max="1780" width="6.28515625" style="3" customWidth="1"/>
    <col min="1781" max="1781" width="5.140625" style="3" bestFit="1" customWidth="1"/>
    <col min="1782" max="1782" width="49" style="3" customWidth="1"/>
    <col min="1783" max="1783" width="10.7109375" style="3" customWidth="1"/>
    <col min="1784" max="1784" width="15" style="3" customWidth="1"/>
    <col min="1785" max="1785" width="12" style="3" customWidth="1"/>
    <col min="1786" max="1786" width="11.28515625" style="3" customWidth="1"/>
    <col min="1787" max="1787" width="9.140625" style="3"/>
    <col min="1788" max="1788" width="10" style="3" customWidth="1"/>
    <col min="1789" max="1790" width="9.140625" style="3"/>
    <col min="1791" max="1791" width="32.28515625" style="3" customWidth="1"/>
    <col min="1792" max="1792" width="33.42578125" style="3" customWidth="1"/>
    <col min="1793" max="2034" width="9.140625" style="3"/>
    <col min="2035" max="2035" width="7.42578125" style="3" customWidth="1"/>
    <col min="2036" max="2036" width="6.28515625" style="3" customWidth="1"/>
    <col min="2037" max="2037" width="5.140625" style="3" bestFit="1" customWidth="1"/>
    <col min="2038" max="2038" width="49" style="3" customWidth="1"/>
    <col min="2039" max="2039" width="10.7109375" style="3" customWidth="1"/>
    <col min="2040" max="2040" width="15" style="3" customWidth="1"/>
    <col min="2041" max="2041" width="12" style="3" customWidth="1"/>
    <col min="2042" max="2042" width="11.28515625" style="3" customWidth="1"/>
    <col min="2043" max="2043" width="9.140625" style="3"/>
    <col min="2044" max="2044" width="10" style="3" customWidth="1"/>
    <col min="2045" max="2046" width="9.140625" style="3"/>
    <col min="2047" max="2047" width="32.28515625" style="3" customWidth="1"/>
    <col min="2048" max="2048" width="33.42578125" style="3" customWidth="1"/>
    <col min="2049" max="2290" width="9.140625" style="3"/>
    <col min="2291" max="2291" width="7.42578125" style="3" customWidth="1"/>
    <col min="2292" max="2292" width="6.28515625" style="3" customWidth="1"/>
    <col min="2293" max="2293" width="5.140625" style="3" bestFit="1" customWidth="1"/>
    <col min="2294" max="2294" width="49" style="3" customWidth="1"/>
    <col min="2295" max="2295" width="10.7109375" style="3" customWidth="1"/>
    <col min="2296" max="2296" width="15" style="3" customWidth="1"/>
    <col min="2297" max="2297" width="12" style="3" customWidth="1"/>
    <col min="2298" max="2298" width="11.28515625" style="3" customWidth="1"/>
    <col min="2299" max="2299" width="9.140625" style="3"/>
    <col min="2300" max="2300" width="10" style="3" customWidth="1"/>
    <col min="2301" max="2302" width="9.140625" style="3"/>
    <col min="2303" max="2303" width="32.28515625" style="3" customWidth="1"/>
    <col min="2304" max="2304" width="33.42578125" style="3" customWidth="1"/>
    <col min="2305" max="2546" width="9.140625" style="3"/>
    <col min="2547" max="2547" width="7.42578125" style="3" customWidth="1"/>
    <col min="2548" max="2548" width="6.28515625" style="3" customWidth="1"/>
    <col min="2549" max="2549" width="5.140625" style="3" bestFit="1" customWidth="1"/>
    <col min="2550" max="2550" width="49" style="3" customWidth="1"/>
    <col min="2551" max="2551" width="10.7109375" style="3" customWidth="1"/>
    <col min="2552" max="2552" width="15" style="3" customWidth="1"/>
    <col min="2553" max="2553" width="12" style="3" customWidth="1"/>
    <col min="2554" max="2554" width="11.28515625" style="3" customWidth="1"/>
    <col min="2555" max="2555" width="9.140625" style="3"/>
    <col min="2556" max="2556" width="10" style="3" customWidth="1"/>
    <col min="2557" max="2558" width="9.140625" style="3"/>
    <col min="2559" max="2559" width="32.28515625" style="3" customWidth="1"/>
    <col min="2560" max="2560" width="33.42578125" style="3" customWidth="1"/>
    <col min="2561" max="2802" width="9.140625" style="3"/>
    <col min="2803" max="2803" width="7.42578125" style="3" customWidth="1"/>
    <col min="2804" max="2804" width="6.28515625" style="3" customWidth="1"/>
    <col min="2805" max="2805" width="5.140625" style="3" bestFit="1" customWidth="1"/>
    <col min="2806" max="2806" width="49" style="3" customWidth="1"/>
    <col min="2807" max="2807" width="10.7109375" style="3" customWidth="1"/>
    <col min="2808" max="2808" width="15" style="3" customWidth="1"/>
    <col min="2809" max="2809" width="12" style="3" customWidth="1"/>
    <col min="2810" max="2810" width="11.28515625" style="3" customWidth="1"/>
    <col min="2811" max="2811" width="9.140625" style="3"/>
    <col min="2812" max="2812" width="10" style="3" customWidth="1"/>
    <col min="2813" max="2814" width="9.140625" style="3"/>
    <col min="2815" max="2815" width="32.28515625" style="3" customWidth="1"/>
    <col min="2816" max="2816" width="33.42578125" style="3" customWidth="1"/>
    <col min="2817" max="3058" width="9.140625" style="3"/>
    <col min="3059" max="3059" width="7.42578125" style="3" customWidth="1"/>
    <col min="3060" max="3060" width="6.28515625" style="3" customWidth="1"/>
    <col min="3061" max="3061" width="5.140625" style="3" bestFit="1" customWidth="1"/>
    <col min="3062" max="3062" width="49" style="3" customWidth="1"/>
    <col min="3063" max="3063" width="10.7109375" style="3" customWidth="1"/>
    <col min="3064" max="3064" width="15" style="3" customWidth="1"/>
    <col min="3065" max="3065" width="12" style="3" customWidth="1"/>
    <col min="3066" max="3066" width="11.28515625" style="3" customWidth="1"/>
    <col min="3067" max="3067" width="9.140625" style="3"/>
    <col min="3068" max="3068" width="10" style="3" customWidth="1"/>
    <col min="3069" max="3070" width="9.140625" style="3"/>
    <col min="3071" max="3071" width="32.28515625" style="3" customWidth="1"/>
    <col min="3072" max="3072" width="33.42578125" style="3" customWidth="1"/>
    <col min="3073" max="3314" width="9.140625" style="3"/>
    <col min="3315" max="3315" width="7.42578125" style="3" customWidth="1"/>
    <col min="3316" max="3316" width="6.28515625" style="3" customWidth="1"/>
    <col min="3317" max="3317" width="5.140625" style="3" bestFit="1" customWidth="1"/>
    <col min="3318" max="3318" width="49" style="3" customWidth="1"/>
    <col min="3319" max="3319" width="10.7109375" style="3" customWidth="1"/>
    <col min="3320" max="3320" width="15" style="3" customWidth="1"/>
    <col min="3321" max="3321" width="12" style="3" customWidth="1"/>
    <col min="3322" max="3322" width="11.28515625" style="3" customWidth="1"/>
    <col min="3323" max="3323" width="9.140625" style="3"/>
    <col min="3324" max="3324" width="10" style="3" customWidth="1"/>
    <col min="3325" max="3326" width="9.140625" style="3"/>
    <col min="3327" max="3327" width="32.28515625" style="3" customWidth="1"/>
    <col min="3328" max="3328" width="33.42578125" style="3" customWidth="1"/>
    <col min="3329" max="3570" width="9.140625" style="3"/>
    <col min="3571" max="3571" width="7.42578125" style="3" customWidth="1"/>
    <col min="3572" max="3572" width="6.28515625" style="3" customWidth="1"/>
    <col min="3573" max="3573" width="5.140625" style="3" bestFit="1" customWidth="1"/>
    <col min="3574" max="3574" width="49" style="3" customWidth="1"/>
    <col min="3575" max="3575" width="10.7109375" style="3" customWidth="1"/>
    <col min="3576" max="3576" width="15" style="3" customWidth="1"/>
    <col min="3577" max="3577" width="12" style="3" customWidth="1"/>
    <col min="3578" max="3578" width="11.28515625" style="3" customWidth="1"/>
    <col min="3579" max="3579" width="9.140625" style="3"/>
    <col min="3580" max="3580" width="10" style="3" customWidth="1"/>
    <col min="3581" max="3582" width="9.140625" style="3"/>
    <col min="3583" max="3583" width="32.28515625" style="3" customWidth="1"/>
    <col min="3584" max="3584" width="33.42578125" style="3" customWidth="1"/>
    <col min="3585" max="3826" width="9.140625" style="3"/>
    <col min="3827" max="3827" width="7.42578125" style="3" customWidth="1"/>
    <col min="3828" max="3828" width="6.28515625" style="3" customWidth="1"/>
    <col min="3829" max="3829" width="5.140625" style="3" bestFit="1" customWidth="1"/>
    <col min="3830" max="3830" width="49" style="3" customWidth="1"/>
    <col min="3831" max="3831" width="10.7109375" style="3" customWidth="1"/>
    <col min="3832" max="3832" width="15" style="3" customWidth="1"/>
    <col min="3833" max="3833" width="12" style="3" customWidth="1"/>
    <col min="3834" max="3834" width="11.28515625" style="3" customWidth="1"/>
    <col min="3835" max="3835" width="9.140625" style="3"/>
    <col min="3836" max="3836" width="10" style="3" customWidth="1"/>
    <col min="3837" max="3838" width="9.140625" style="3"/>
    <col min="3839" max="3839" width="32.28515625" style="3" customWidth="1"/>
    <col min="3840" max="3840" width="33.42578125" style="3" customWidth="1"/>
    <col min="3841" max="4082" width="9.140625" style="3"/>
    <col min="4083" max="4083" width="7.42578125" style="3" customWidth="1"/>
    <col min="4084" max="4084" width="6.28515625" style="3" customWidth="1"/>
    <col min="4085" max="4085" width="5.140625" style="3" bestFit="1" customWidth="1"/>
    <col min="4086" max="4086" width="49" style="3" customWidth="1"/>
    <col min="4087" max="4087" width="10.7109375" style="3" customWidth="1"/>
    <col min="4088" max="4088" width="15" style="3" customWidth="1"/>
    <col min="4089" max="4089" width="12" style="3" customWidth="1"/>
    <col min="4090" max="4090" width="11.28515625" style="3" customWidth="1"/>
    <col min="4091" max="4091" width="9.140625" style="3"/>
    <col min="4092" max="4092" width="10" style="3" customWidth="1"/>
    <col min="4093" max="4094" width="9.140625" style="3"/>
    <col min="4095" max="4095" width="32.28515625" style="3" customWidth="1"/>
    <col min="4096" max="4096" width="33.42578125" style="3" customWidth="1"/>
    <col min="4097" max="4338" width="9.140625" style="3"/>
    <col min="4339" max="4339" width="7.42578125" style="3" customWidth="1"/>
    <col min="4340" max="4340" width="6.28515625" style="3" customWidth="1"/>
    <col min="4341" max="4341" width="5.140625" style="3" bestFit="1" customWidth="1"/>
    <col min="4342" max="4342" width="49" style="3" customWidth="1"/>
    <col min="4343" max="4343" width="10.7109375" style="3" customWidth="1"/>
    <col min="4344" max="4344" width="15" style="3" customWidth="1"/>
    <col min="4345" max="4345" width="12" style="3" customWidth="1"/>
    <col min="4346" max="4346" width="11.28515625" style="3" customWidth="1"/>
    <col min="4347" max="4347" width="9.140625" style="3"/>
    <col min="4348" max="4348" width="10" style="3" customWidth="1"/>
    <col min="4349" max="4350" width="9.140625" style="3"/>
    <col min="4351" max="4351" width="32.28515625" style="3" customWidth="1"/>
    <col min="4352" max="4352" width="33.42578125" style="3" customWidth="1"/>
    <col min="4353" max="4594" width="9.140625" style="3"/>
    <col min="4595" max="4595" width="7.42578125" style="3" customWidth="1"/>
    <col min="4596" max="4596" width="6.28515625" style="3" customWidth="1"/>
    <col min="4597" max="4597" width="5.140625" style="3" bestFit="1" customWidth="1"/>
    <col min="4598" max="4598" width="49" style="3" customWidth="1"/>
    <col min="4599" max="4599" width="10.7109375" style="3" customWidth="1"/>
    <col min="4600" max="4600" width="15" style="3" customWidth="1"/>
    <col min="4601" max="4601" width="12" style="3" customWidth="1"/>
    <col min="4602" max="4602" width="11.28515625" style="3" customWidth="1"/>
    <col min="4603" max="4603" width="9.140625" style="3"/>
    <col min="4604" max="4604" width="10" style="3" customWidth="1"/>
    <col min="4605" max="4606" width="9.140625" style="3"/>
    <col min="4607" max="4607" width="32.28515625" style="3" customWidth="1"/>
    <col min="4608" max="4608" width="33.42578125" style="3" customWidth="1"/>
    <col min="4609" max="4850" width="9.140625" style="3"/>
    <col min="4851" max="4851" width="7.42578125" style="3" customWidth="1"/>
    <col min="4852" max="4852" width="6.28515625" style="3" customWidth="1"/>
    <col min="4853" max="4853" width="5.140625" style="3" bestFit="1" customWidth="1"/>
    <col min="4854" max="4854" width="49" style="3" customWidth="1"/>
    <col min="4855" max="4855" width="10.7109375" style="3" customWidth="1"/>
    <col min="4856" max="4856" width="15" style="3" customWidth="1"/>
    <col min="4857" max="4857" width="12" style="3" customWidth="1"/>
    <col min="4858" max="4858" width="11.28515625" style="3" customWidth="1"/>
    <col min="4859" max="4859" width="9.140625" style="3"/>
    <col min="4860" max="4860" width="10" style="3" customWidth="1"/>
    <col min="4861" max="4862" width="9.140625" style="3"/>
    <col min="4863" max="4863" width="32.28515625" style="3" customWidth="1"/>
    <col min="4864" max="4864" width="33.42578125" style="3" customWidth="1"/>
    <col min="4865" max="5106" width="9.140625" style="3"/>
    <col min="5107" max="5107" width="7.42578125" style="3" customWidth="1"/>
    <col min="5108" max="5108" width="6.28515625" style="3" customWidth="1"/>
    <col min="5109" max="5109" width="5.140625" style="3" bestFit="1" customWidth="1"/>
    <col min="5110" max="5110" width="49" style="3" customWidth="1"/>
    <col min="5111" max="5111" width="10.7109375" style="3" customWidth="1"/>
    <col min="5112" max="5112" width="15" style="3" customWidth="1"/>
    <col min="5113" max="5113" width="12" style="3" customWidth="1"/>
    <col min="5114" max="5114" width="11.28515625" style="3" customWidth="1"/>
    <col min="5115" max="5115" width="9.140625" style="3"/>
    <col min="5116" max="5116" width="10" style="3" customWidth="1"/>
    <col min="5117" max="5118" width="9.140625" style="3"/>
    <col min="5119" max="5119" width="32.28515625" style="3" customWidth="1"/>
    <col min="5120" max="5120" width="33.42578125" style="3" customWidth="1"/>
    <col min="5121" max="5362" width="9.140625" style="3"/>
    <col min="5363" max="5363" width="7.42578125" style="3" customWidth="1"/>
    <col min="5364" max="5364" width="6.28515625" style="3" customWidth="1"/>
    <col min="5365" max="5365" width="5.140625" style="3" bestFit="1" customWidth="1"/>
    <col min="5366" max="5366" width="49" style="3" customWidth="1"/>
    <col min="5367" max="5367" width="10.7109375" style="3" customWidth="1"/>
    <col min="5368" max="5368" width="15" style="3" customWidth="1"/>
    <col min="5369" max="5369" width="12" style="3" customWidth="1"/>
    <col min="5370" max="5370" width="11.28515625" style="3" customWidth="1"/>
    <col min="5371" max="5371" width="9.140625" style="3"/>
    <col min="5372" max="5372" width="10" style="3" customWidth="1"/>
    <col min="5373" max="5374" width="9.140625" style="3"/>
    <col min="5375" max="5375" width="32.28515625" style="3" customWidth="1"/>
    <col min="5376" max="5376" width="33.42578125" style="3" customWidth="1"/>
    <col min="5377" max="5618" width="9.140625" style="3"/>
    <col min="5619" max="5619" width="7.42578125" style="3" customWidth="1"/>
    <col min="5620" max="5620" width="6.28515625" style="3" customWidth="1"/>
    <col min="5621" max="5621" width="5.140625" style="3" bestFit="1" customWidth="1"/>
    <col min="5622" max="5622" width="49" style="3" customWidth="1"/>
    <col min="5623" max="5623" width="10.7109375" style="3" customWidth="1"/>
    <col min="5624" max="5624" width="15" style="3" customWidth="1"/>
    <col min="5625" max="5625" width="12" style="3" customWidth="1"/>
    <col min="5626" max="5626" width="11.28515625" style="3" customWidth="1"/>
    <col min="5627" max="5627" width="9.140625" style="3"/>
    <col min="5628" max="5628" width="10" style="3" customWidth="1"/>
    <col min="5629" max="5630" width="9.140625" style="3"/>
    <col min="5631" max="5631" width="32.28515625" style="3" customWidth="1"/>
    <col min="5632" max="5632" width="33.42578125" style="3" customWidth="1"/>
    <col min="5633" max="5874" width="9.140625" style="3"/>
    <col min="5875" max="5875" width="7.42578125" style="3" customWidth="1"/>
    <col min="5876" max="5876" width="6.28515625" style="3" customWidth="1"/>
    <col min="5877" max="5877" width="5.140625" style="3" bestFit="1" customWidth="1"/>
    <col min="5878" max="5878" width="49" style="3" customWidth="1"/>
    <col min="5879" max="5879" width="10.7109375" style="3" customWidth="1"/>
    <col min="5880" max="5880" width="15" style="3" customWidth="1"/>
    <col min="5881" max="5881" width="12" style="3" customWidth="1"/>
    <col min="5882" max="5882" width="11.28515625" style="3" customWidth="1"/>
    <col min="5883" max="5883" width="9.140625" style="3"/>
    <col min="5884" max="5884" width="10" style="3" customWidth="1"/>
    <col min="5885" max="5886" width="9.140625" style="3"/>
    <col min="5887" max="5887" width="32.28515625" style="3" customWidth="1"/>
    <col min="5888" max="5888" width="33.42578125" style="3" customWidth="1"/>
    <col min="5889" max="6130" width="9.140625" style="3"/>
    <col min="6131" max="6131" width="7.42578125" style="3" customWidth="1"/>
    <col min="6132" max="6132" width="6.28515625" style="3" customWidth="1"/>
    <col min="6133" max="6133" width="5.140625" style="3" bestFit="1" customWidth="1"/>
    <col min="6134" max="6134" width="49" style="3" customWidth="1"/>
    <col min="6135" max="6135" width="10.7109375" style="3" customWidth="1"/>
    <col min="6136" max="6136" width="15" style="3" customWidth="1"/>
    <col min="6137" max="6137" width="12" style="3" customWidth="1"/>
    <col min="6138" max="6138" width="11.28515625" style="3" customWidth="1"/>
    <col min="6139" max="6139" width="9.140625" style="3"/>
    <col min="6140" max="6140" width="10" style="3" customWidth="1"/>
    <col min="6141" max="6142" width="9.140625" style="3"/>
    <col min="6143" max="6143" width="32.28515625" style="3" customWidth="1"/>
    <col min="6144" max="6144" width="33.42578125" style="3" customWidth="1"/>
    <col min="6145" max="6386" width="9.140625" style="3"/>
    <col min="6387" max="6387" width="7.42578125" style="3" customWidth="1"/>
    <col min="6388" max="6388" width="6.28515625" style="3" customWidth="1"/>
    <col min="6389" max="6389" width="5.140625" style="3" bestFit="1" customWidth="1"/>
    <col min="6390" max="6390" width="49" style="3" customWidth="1"/>
    <col min="6391" max="6391" width="10.7109375" style="3" customWidth="1"/>
    <col min="6392" max="6392" width="15" style="3" customWidth="1"/>
    <col min="6393" max="6393" width="12" style="3" customWidth="1"/>
    <col min="6394" max="6394" width="11.28515625" style="3" customWidth="1"/>
    <col min="6395" max="6395" width="9.140625" style="3"/>
    <col min="6396" max="6396" width="10" style="3" customWidth="1"/>
    <col min="6397" max="6398" width="9.140625" style="3"/>
    <col min="6399" max="6399" width="32.28515625" style="3" customWidth="1"/>
    <col min="6400" max="6400" width="33.42578125" style="3" customWidth="1"/>
    <col min="6401" max="6642" width="9.140625" style="3"/>
    <col min="6643" max="6643" width="7.42578125" style="3" customWidth="1"/>
    <col min="6644" max="6644" width="6.28515625" style="3" customWidth="1"/>
    <col min="6645" max="6645" width="5.140625" style="3" bestFit="1" customWidth="1"/>
    <col min="6646" max="6646" width="49" style="3" customWidth="1"/>
    <col min="6647" max="6647" width="10.7109375" style="3" customWidth="1"/>
    <col min="6648" max="6648" width="15" style="3" customWidth="1"/>
    <col min="6649" max="6649" width="12" style="3" customWidth="1"/>
    <col min="6650" max="6650" width="11.28515625" style="3" customWidth="1"/>
    <col min="6651" max="6651" width="9.140625" style="3"/>
    <col min="6652" max="6652" width="10" style="3" customWidth="1"/>
    <col min="6653" max="6654" width="9.140625" style="3"/>
    <col min="6655" max="6655" width="32.28515625" style="3" customWidth="1"/>
    <col min="6656" max="6656" width="33.42578125" style="3" customWidth="1"/>
    <col min="6657" max="6898" width="9.140625" style="3"/>
    <col min="6899" max="6899" width="7.42578125" style="3" customWidth="1"/>
    <col min="6900" max="6900" width="6.28515625" style="3" customWidth="1"/>
    <col min="6901" max="6901" width="5.140625" style="3" bestFit="1" customWidth="1"/>
    <col min="6902" max="6902" width="49" style="3" customWidth="1"/>
    <col min="6903" max="6903" width="10.7109375" style="3" customWidth="1"/>
    <col min="6904" max="6904" width="15" style="3" customWidth="1"/>
    <col min="6905" max="6905" width="12" style="3" customWidth="1"/>
    <col min="6906" max="6906" width="11.28515625" style="3" customWidth="1"/>
    <col min="6907" max="6907" width="9.140625" style="3"/>
    <col min="6908" max="6908" width="10" style="3" customWidth="1"/>
    <col min="6909" max="6910" width="9.140625" style="3"/>
    <col min="6911" max="6911" width="32.28515625" style="3" customWidth="1"/>
    <col min="6912" max="6912" width="33.42578125" style="3" customWidth="1"/>
    <col min="6913" max="7154" width="9.140625" style="3"/>
    <col min="7155" max="7155" width="7.42578125" style="3" customWidth="1"/>
    <col min="7156" max="7156" width="6.28515625" style="3" customWidth="1"/>
    <col min="7157" max="7157" width="5.140625" style="3" bestFit="1" customWidth="1"/>
    <col min="7158" max="7158" width="49" style="3" customWidth="1"/>
    <col min="7159" max="7159" width="10.7109375" style="3" customWidth="1"/>
    <col min="7160" max="7160" width="15" style="3" customWidth="1"/>
    <col min="7161" max="7161" width="12" style="3" customWidth="1"/>
    <col min="7162" max="7162" width="11.28515625" style="3" customWidth="1"/>
    <col min="7163" max="7163" width="9.140625" style="3"/>
    <col min="7164" max="7164" width="10" style="3" customWidth="1"/>
    <col min="7165" max="7166" width="9.140625" style="3"/>
    <col min="7167" max="7167" width="32.28515625" style="3" customWidth="1"/>
    <col min="7168" max="7168" width="33.42578125" style="3" customWidth="1"/>
    <col min="7169" max="7410" width="9.140625" style="3"/>
    <col min="7411" max="7411" width="7.42578125" style="3" customWidth="1"/>
    <col min="7412" max="7412" width="6.28515625" style="3" customWidth="1"/>
    <col min="7413" max="7413" width="5.140625" style="3" bestFit="1" customWidth="1"/>
    <col min="7414" max="7414" width="49" style="3" customWidth="1"/>
    <col min="7415" max="7415" width="10.7109375" style="3" customWidth="1"/>
    <col min="7416" max="7416" width="15" style="3" customWidth="1"/>
    <col min="7417" max="7417" width="12" style="3" customWidth="1"/>
    <col min="7418" max="7418" width="11.28515625" style="3" customWidth="1"/>
    <col min="7419" max="7419" width="9.140625" style="3"/>
    <col min="7420" max="7420" width="10" style="3" customWidth="1"/>
    <col min="7421" max="7422" width="9.140625" style="3"/>
    <col min="7423" max="7423" width="32.28515625" style="3" customWidth="1"/>
    <col min="7424" max="7424" width="33.42578125" style="3" customWidth="1"/>
    <col min="7425" max="7666" width="9.140625" style="3"/>
    <col min="7667" max="7667" width="7.42578125" style="3" customWidth="1"/>
    <col min="7668" max="7668" width="6.28515625" style="3" customWidth="1"/>
    <col min="7669" max="7669" width="5.140625" style="3" bestFit="1" customWidth="1"/>
    <col min="7670" max="7670" width="49" style="3" customWidth="1"/>
    <col min="7671" max="7671" width="10.7109375" style="3" customWidth="1"/>
    <col min="7672" max="7672" width="15" style="3" customWidth="1"/>
    <col min="7673" max="7673" width="12" style="3" customWidth="1"/>
    <col min="7674" max="7674" width="11.28515625" style="3" customWidth="1"/>
    <col min="7675" max="7675" width="9.140625" style="3"/>
    <col min="7676" max="7676" width="10" style="3" customWidth="1"/>
    <col min="7677" max="7678" width="9.140625" style="3"/>
    <col min="7679" max="7679" width="32.28515625" style="3" customWidth="1"/>
    <col min="7680" max="7680" width="33.42578125" style="3" customWidth="1"/>
    <col min="7681" max="7922" width="9.140625" style="3"/>
    <col min="7923" max="7923" width="7.42578125" style="3" customWidth="1"/>
    <col min="7924" max="7924" width="6.28515625" style="3" customWidth="1"/>
    <col min="7925" max="7925" width="5.140625" style="3" bestFit="1" customWidth="1"/>
    <col min="7926" max="7926" width="49" style="3" customWidth="1"/>
    <col min="7927" max="7927" width="10.7109375" style="3" customWidth="1"/>
    <col min="7928" max="7928" width="15" style="3" customWidth="1"/>
    <col min="7929" max="7929" width="12" style="3" customWidth="1"/>
    <col min="7930" max="7930" width="11.28515625" style="3" customWidth="1"/>
    <col min="7931" max="7931" width="9.140625" style="3"/>
    <col min="7932" max="7932" width="10" style="3" customWidth="1"/>
    <col min="7933" max="7934" width="9.140625" style="3"/>
    <col min="7935" max="7935" width="32.28515625" style="3" customWidth="1"/>
    <col min="7936" max="7936" width="33.42578125" style="3" customWidth="1"/>
    <col min="7937" max="8178" width="9.140625" style="3"/>
    <col min="8179" max="8179" width="7.42578125" style="3" customWidth="1"/>
    <col min="8180" max="8180" width="6.28515625" style="3" customWidth="1"/>
    <col min="8181" max="8181" width="5.140625" style="3" bestFit="1" customWidth="1"/>
    <col min="8182" max="8182" width="49" style="3" customWidth="1"/>
    <col min="8183" max="8183" width="10.7109375" style="3" customWidth="1"/>
    <col min="8184" max="8184" width="15" style="3" customWidth="1"/>
    <col min="8185" max="8185" width="12" style="3" customWidth="1"/>
    <col min="8186" max="8186" width="11.28515625" style="3" customWidth="1"/>
    <col min="8187" max="8187" width="9.140625" style="3"/>
    <col min="8188" max="8188" width="10" style="3" customWidth="1"/>
    <col min="8189" max="8190" width="9.140625" style="3"/>
    <col min="8191" max="8191" width="32.28515625" style="3" customWidth="1"/>
    <col min="8192" max="8192" width="33.42578125" style="3" customWidth="1"/>
    <col min="8193" max="8434" width="9.140625" style="3"/>
    <col min="8435" max="8435" width="7.42578125" style="3" customWidth="1"/>
    <col min="8436" max="8436" width="6.28515625" style="3" customWidth="1"/>
    <col min="8437" max="8437" width="5.140625" style="3" bestFit="1" customWidth="1"/>
    <col min="8438" max="8438" width="49" style="3" customWidth="1"/>
    <col min="8439" max="8439" width="10.7109375" style="3" customWidth="1"/>
    <col min="8440" max="8440" width="15" style="3" customWidth="1"/>
    <col min="8441" max="8441" width="12" style="3" customWidth="1"/>
    <col min="8442" max="8442" width="11.28515625" style="3" customWidth="1"/>
    <col min="8443" max="8443" width="9.140625" style="3"/>
    <col min="8444" max="8444" width="10" style="3" customWidth="1"/>
    <col min="8445" max="8446" width="9.140625" style="3"/>
    <col min="8447" max="8447" width="32.28515625" style="3" customWidth="1"/>
    <col min="8448" max="8448" width="33.42578125" style="3" customWidth="1"/>
    <col min="8449" max="8690" width="9.140625" style="3"/>
    <col min="8691" max="8691" width="7.42578125" style="3" customWidth="1"/>
    <col min="8692" max="8692" width="6.28515625" style="3" customWidth="1"/>
    <col min="8693" max="8693" width="5.140625" style="3" bestFit="1" customWidth="1"/>
    <col min="8694" max="8694" width="49" style="3" customWidth="1"/>
    <col min="8695" max="8695" width="10.7109375" style="3" customWidth="1"/>
    <col min="8696" max="8696" width="15" style="3" customWidth="1"/>
    <col min="8697" max="8697" width="12" style="3" customWidth="1"/>
    <col min="8698" max="8698" width="11.28515625" style="3" customWidth="1"/>
    <col min="8699" max="8699" width="9.140625" style="3"/>
    <col min="8700" max="8700" width="10" style="3" customWidth="1"/>
    <col min="8701" max="8702" width="9.140625" style="3"/>
    <col min="8703" max="8703" width="32.28515625" style="3" customWidth="1"/>
    <col min="8704" max="8704" width="33.42578125" style="3" customWidth="1"/>
    <col min="8705" max="8946" width="9.140625" style="3"/>
    <col min="8947" max="8947" width="7.42578125" style="3" customWidth="1"/>
    <col min="8948" max="8948" width="6.28515625" style="3" customWidth="1"/>
    <col min="8949" max="8949" width="5.140625" style="3" bestFit="1" customWidth="1"/>
    <col min="8950" max="8950" width="49" style="3" customWidth="1"/>
    <col min="8951" max="8951" width="10.7109375" style="3" customWidth="1"/>
    <col min="8952" max="8952" width="15" style="3" customWidth="1"/>
    <col min="8953" max="8953" width="12" style="3" customWidth="1"/>
    <col min="8954" max="8954" width="11.28515625" style="3" customWidth="1"/>
    <col min="8955" max="8955" width="9.140625" style="3"/>
    <col min="8956" max="8956" width="10" style="3" customWidth="1"/>
    <col min="8957" max="8958" width="9.140625" style="3"/>
    <col min="8959" max="8959" width="32.28515625" style="3" customWidth="1"/>
    <col min="8960" max="8960" width="33.42578125" style="3" customWidth="1"/>
    <col min="8961" max="9202" width="9.140625" style="3"/>
    <col min="9203" max="9203" width="7.42578125" style="3" customWidth="1"/>
    <col min="9204" max="9204" width="6.28515625" style="3" customWidth="1"/>
    <col min="9205" max="9205" width="5.140625" style="3" bestFit="1" customWidth="1"/>
    <col min="9206" max="9206" width="49" style="3" customWidth="1"/>
    <col min="9207" max="9207" width="10.7109375" style="3" customWidth="1"/>
    <col min="9208" max="9208" width="15" style="3" customWidth="1"/>
    <col min="9209" max="9209" width="12" style="3" customWidth="1"/>
    <col min="9210" max="9210" width="11.28515625" style="3" customWidth="1"/>
    <col min="9211" max="9211" width="9.140625" style="3"/>
    <col min="9212" max="9212" width="10" style="3" customWidth="1"/>
    <col min="9213" max="9214" width="9.140625" style="3"/>
    <col min="9215" max="9215" width="32.28515625" style="3" customWidth="1"/>
    <col min="9216" max="9216" width="33.42578125" style="3" customWidth="1"/>
    <col min="9217" max="9458" width="9.140625" style="3"/>
    <col min="9459" max="9459" width="7.42578125" style="3" customWidth="1"/>
    <col min="9460" max="9460" width="6.28515625" style="3" customWidth="1"/>
    <col min="9461" max="9461" width="5.140625" style="3" bestFit="1" customWidth="1"/>
    <col min="9462" max="9462" width="49" style="3" customWidth="1"/>
    <col min="9463" max="9463" width="10.7109375" style="3" customWidth="1"/>
    <col min="9464" max="9464" width="15" style="3" customWidth="1"/>
    <col min="9465" max="9465" width="12" style="3" customWidth="1"/>
    <col min="9466" max="9466" width="11.28515625" style="3" customWidth="1"/>
    <col min="9467" max="9467" width="9.140625" style="3"/>
    <col min="9468" max="9468" width="10" style="3" customWidth="1"/>
    <col min="9469" max="9470" width="9.140625" style="3"/>
    <col min="9471" max="9471" width="32.28515625" style="3" customWidth="1"/>
    <col min="9472" max="9472" width="33.42578125" style="3" customWidth="1"/>
    <col min="9473" max="9714" width="9.140625" style="3"/>
    <col min="9715" max="9715" width="7.42578125" style="3" customWidth="1"/>
    <col min="9716" max="9716" width="6.28515625" style="3" customWidth="1"/>
    <col min="9717" max="9717" width="5.140625" style="3" bestFit="1" customWidth="1"/>
    <col min="9718" max="9718" width="49" style="3" customWidth="1"/>
    <col min="9719" max="9719" width="10.7109375" style="3" customWidth="1"/>
    <col min="9720" max="9720" width="15" style="3" customWidth="1"/>
    <col min="9721" max="9721" width="12" style="3" customWidth="1"/>
    <col min="9722" max="9722" width="11.28515625" style="3" customWidth="1"/>
    <col min="9723" max="9723" width="9.140625" style="3"/>
    <col min="9724" max="9724" width="10" style="3" customWidth="1"/>
    <col min="9725" max="9726" width="9.140625" style="3"/>
    <col min="9727" max="9727" width="32.28515625" style="3" customWidth="1"/>
    <col min="9728" max="9728" width="33.42578125" style="3" customWidth="1"/>
    <col min="9729" max="9970" width="9.140625" style="3"/>
    <col min="9971" max="9971" width="7.42578125" style="3" customWidth="1"/>
    <col min="9972" max="9972" width="6.28515625" style="3" customWidth="1"/>
    <col min="9973" max="9973" width="5.140625" style="3" bestFit="1" customWidth="1"/>
    <col min="9974" max="9974" width="49" style="3" customWidth="1"/>
    <col min="9975" max="9975" width="10.7109375" style="3" customWidth="1"/>
    <col min="9976" max="9976" width="15" style="3" customWidth="1"/>
    <col min="9977" max="9977" width="12" style="3" customWidth="1"/>
    <col min="9978" max="9978" width="11.28515625" style="3" customWidth="1"/>
    <col min="9979" max="9979" width="9.140625" style="3"/>
    <col min="9980" max="9980" width="10" style="3" customWidth="1"/>
    <col min="9981" max="9982" width="9.140625" style="3"/>
    <col min="9983" max="9983" width="32.28515625" style="3" customWidth="1"/>
    <col min="9984" max="9984" width="33.42578125" style="3" customWidth="1"/>
    <col min="9985" max="10226" width="9.140625" style="3"/>
    <col min="10227" max="10227" width="7.42578125" style="3" customWidth="1"/>
    <col min="10228" max="10228" width="6.28515625" style="3" customWidth="1"/>
    <col min="10229" max="10229" width="5.140625" style="3" bestFit="1" customWidth="1"/>
    <col min="10230" max="10230" width="49" style="3" customWidth="1"/>
    <col min="10231" max="10231" width="10.7109375" style="3" customWidth="1"/>
    <col min="10232" max="10232" width="15" style="3" customWidth="1"/>
    <col min="10233" max="10233" width="12" style="3" customWidth="1"/>
    <col min="10234" max="10234" width="11.28515625" style="3" customWidth="1"/>
    <col min="10235" max="10235" width="9.140625" style="3"/>
    <col min="10236" max="10236" width="10" style="3" customWidth="1"/>
    <col min="10237" max="10238" width="9.140625" style="3"/>
    <col min="10239" max="10239" width="32.28515625" style="3" customWidth="1"/>
    <col min="10240" max="10240" width="33.42578125" style="3" customWidth="1"/>
    <col min="10241" max="10482" width="9.140625" style="3"/>
    <col min="10483" max="10483" width="7.42578125" style="3" customWidth="1"/>
    <col min="10484" max="10484" width="6.28515625" style="3" customWidth="1"/>
    <col min="10485" max="10485" width="5.140625" style="3" bestFit="1" customWidth="1"/>
    <col min="10486" max="10486" width="49" style="3" customWidth="1"/>
    <col min="10487" max="10487" width="10.7109375" style="3" customWidth="1"/>
    <col min="10488" max="10488" width="15" style="3" customWidth="1"/>
    <col min="10489" max="10489" width="12" style="3" customWidth="1"/>
    <col min="10490" max="10490" width="11.28515625" style="3" customWidth="1"/>
    <col min="10491" max="10491" width="9.140625" style="3"/>
    <col min="10492" max="10492" width="10" style="3" customWidth="1"/>
    <col min="10493" max="10494" width="9.140625" style="3"/>
    <col min="10495" max="10495" width="32.28515625" style="3" customWidth="1"/>
    <col min="10496" max="10496" width="33.42578125" style="3" customWidth="1"/>
    <col min="10497" max="10738" width="9.140625" style="3"/>
    <col min="10739" max="10739" width="7.42578125" style="3" customWidth="1"/>
    <col min="10740" max="10740" width="6.28515625" style="3" customWidth="1"/>
    <col min="10741" max="10741" width="5.140625" style="3" bestFit="1" customWidth="1"/>
    <col min="10742" max="10742" width="49" style="3" customWidth="1"/>
    <col min="10743" max="10743" width="10.7109375" style="3" customWidth="1"/>
    <col min="10744" max="10744" width="15" style="3" customWidth="1"/>
    <col min="10745" max="10745" width="12" style="3" customWidth="1"/>
    <col min="10746" max="10746" width="11.28515625" style="3" customWidth="1"/>
    <col min="10747" max="10747" width="9.140625" style="3"/>
    <col min="10748" max="10748" width="10" style="3" customWidth="1"/>
    <col min="10749" max="10750" width="9.140625" style="3"/>
    <col min="10751" max="10751" width="32.28515625" style="3" customWidth="1"/>
    <col min="10752" max="10752" width="33.42578125" style="3" customWidth="1"/>
    <col min="10753" max="10994" width="9.140625" style="3"/>
    <col min="10995" max="10995" width="7.42578125" style="3" customWidth="1"/>
    <col min="10996" max="10996" width="6.28515625" style="3" customWidth="1"/>
    <col min="10997" max="10997" width="5.140625" style="3" bestFit="1" customWidth="1"/>
    <col min="10998" max="10998" width="49" style="3" customWidth="1"/>
    <col min="10999" max="10999" width="10.7109375" style="3" customWidth="1"/>
    <col min="11000" max="11000" width="15" style="3" customWidth="1"/>
    <col min="11001" max="11001" width="12" style="3" customWidth="1"/>
    <col min="11002" max="11002" width="11.28515625" style="3" customWidth="1"/>
    <col min="11003" max="11003" width="9.140625" style="3"/>
    <col min="11004" max="11004" width="10" style="3" customWidth="1"/>
    <col min="11005" max="11006" width="9.140625" style="3"/>
    <col min="11007" max="11007" width="32.28515625" style="3" customWidth="1"/>
    <col min="11008" max="11008" width="33.42578125" style="3" customWidth="1"/>
    <col min="11009" max="11250" width="9.140625" style="3"/>
    <col min="11251" max="11251" width="7.42578125" style="3" customWidth="1"/>
    <col min="11252" max="11252" width="6.28515625" style="3" customWidth="1"/>
    <col min="11253" max="11253" width="5.140625" style="3" bestFit="1" customWidth="1"/>
    <col min="11254" max="11254" width="49" style="3" customWidth="1"/>
    <col min="11255" max="11255" width="10.7109375" style="3" customWidth="1"/>
    <col min="11256" max="11256" width="15" style="3" customWidth="1"/>
    <col min="11257" max="11257" width="12" style="3" customWidth="1"/>
    <col min="11258" max="11258" width="11.28515625" style="3" customWidth="1"/>
    <col min="11259" max="11259" width="9.140625" style="3"/>
    <col min="11260" max="11260" width="10" style="3" customWidth="1"/>
    <col min="11261" max="11262" width="9.140625" style="3"/>
    <col min="11263" max="11263" width="32.28515625" style="3" customWidth="1"/>
    <col min="11264" max="11264" width="33.42578125" style="3" customWidth="1"/>
    <col min="11265" max="11506" width="9.140625" style="3"/>
    <col min="11507" max="11507" width="7.42578125" style="3" customWidth="1"/>
    <col min="11508" max="11508" width="6.28515625" style="3" customWidth="1"/>
    <col min="11509" max="11509" width="5.140625" style="3" bestFit="1" customWidth="1"/>
    <col min="11510" max="11510" width="49" style="3" customWidth="1"/>
    <col min="11511" max="11511" width="10.7109375" style="3" customWidth="1"/>
    <col min="11512" max="11512" width="15" style="3" customWidth="1"/>
    <col min="11513" max="11513" width="12" style="3" customWidth="1"/>
    <col min="11514" max="11514" width="11.28515625" style="3" customWidth="1"/>
    <col min="11515" max="11515" width="9.140625" style="3"/>
    <col min="11516" max="11516" width="10" style="3" customWidth="1"/>
    <col min="11517" max="11518" width="9.140625" style="3"/>
    <col min="11519" max="11519" width="32.28515625" style="3" customWidth="1"/>
    <col min="11520" max="11520" width="33.42578125" style="3" customWidth="1"/>
    <col min="11521" max="11762" width="9.140625" style="3"/>
    <col min="11763" max="11763" width="7.42578125" style="3" customWidth="1"/>
    <col min="11764" max="11764" width="6.28515625" style="3" customWidth="1"/>
    <col min="11765" max="11765" width="5.140625" style="3" bestFit="1" customWidth="1"/>
    <col min="11766" max="11766" width="49" style="3" customWidth="1"/>
    <col min="11767" max="11767" width="10.7109375" style="3" customWidth="1"/>
    <col min="11768" max="11768" width="15" style="3" customWidth="1"/>
    <col min="11769" max="11769" width="12" style="3" customWidth="1"/>
    <col min="11770" max="11770" width="11.28515625" style="3" customWidth="1"/>
    <col min="11771" max="11771" width="9.140625" style="3"/>
    <col min="11772" max="11772" width="10" style="3" customWidth="1"/>
    <col min="11773" max="11774" width="9.140625" style="3"/>
    <col min="11775" max="11775" width="32.28515625" style="3" customWidth="1"/>
    <col min="11776" max="11776" width="33.42578125" style="3" customWidth="1"/>
    <col min="11777" max="12018" width="9.140625" style="3"/>
    <col min="12019" max="12019" width="7.42578125" style="3" customWidth="1"/>
    <col min="12020" max="12020" width="6.28515625" style="3" customWidth="1"/>
    <col min="12021" max="12021" width="5.140625" style="3" bestFit="1" customWidth="1"/>
    <col min="12022" max="12022" width="49" style="3" customWidth="1"/>
    <col min="12023" max="12023" width="10.7109375" style="3" customWidth="1"/>
    <col min="12024" max="12024" width="15" style="3" customWidth="1"/>
    <col min="12025" max="12025" width="12" style="3" customWidth="1"/>
    <col min="12026" max="12026" width="11.28515625" style="3" customWidth="1"/>
    <col min="12027" max="12027" width="9.140625" style="3"/>
    <col min="12028" max="12028" width="10" style="3" customWidth="1"/>
    <col min="12029" max="12030" width="9.140625" style="3"/>
    <col min="12031" max="12031" width="32.28515625" style="3" customWidth="1"/>
    <col min="12032" max="12032" width="33.42578125" style="3" customWidth="1"/>
    <col min="12033" max="12274" width="9.140625" style="3"/>
    <col min="12275" max="12275" width="7.42578125" style="3" customWidth="1"/>
    <col min="12276" max="12276" width="6.28515625" style="3" customWidth="1"/>
    <col min="12277" max="12277" width="5.140625" style="3" bestFit="1" customWidth="1"/>
    <col min="12278" max="12278" width="49" style="3" customWidth="1"/>
    <col min="12279" max="12279" width="10.7109375" style="3" customWidth="1"/>
    <col min="12280" max="12280" width="15" style="3" customWidth="1"/>
    <col min="12281" max="12281" width="12" style="3" customWidth="1"/>
    <col min="12282" max="12282" width="11.28515625" style="3" customWidth="1"/>
    <col min="12283" max="12283" width="9.140625" style="3"/>
    <col min="12284" max="12284" width="10" style="3" customWidth="1"/>
    <col min="12285" max="12286" width="9.140625" style="3"/>
    <col min="12287" max="12287" width="32.28515625" style="3" customWidth="1"/>
    <col min="12288" max="12288" width="33.42578125" style="3" customWidth="1"/>
    <col min="12289" max="12530" width="9.140625" style="3"/>
    <col min="12531" max="12531" width="7.42578125" style="3" customWidth="1"/>
    <col min="12532" max="12532" width="6.28515625" style="3" customWidth="1"/>
    <col min="12533" max="12533" width="5.140625" style="3" bestFit="1" customWidth="1"/>
    <col min="12534" max="12534" width="49" style="3" customWidth="1"/>
    <col min="12535" max="12535" width="10.7109375" style="3" customWidth="1"/>
    <col min="12536" max="12536" width="15" style="3" customWidth="1"/>
    <col min="12537" max="12537" width="12" style="3" customWidth="1"/>
    <col min="12538" max="12538" width="11.28515625" style="3" customWidth="1"/>
    <col min="12539" max="12539" width="9.140625" style="3"/>
    <col min="12540" max="12540" width="10" style="3" customWidth="1"/>
    <col min="12541" max="12542" width="9.140625" style="3"/>
    <col min="12543" max="12543" width="32.28515625" style="3" customWidth="1"/>
    <col min="12544" max="12544" width="33.42578125" style="3" customWidth="1"/>
    <col min="12545" max="12786" width="9.140625" style="3"/>
    <col min="12787" max="12787" width="7.42578125" style="3" customWidth="1"/>
    <col min="12788" max="12788" width="6.28515625" style="3" customWidth="1"/>
    <col min="12789" max="12789" width="5.140625" style="3" bestFit="1" customWidth="1"/>
    <col min="12790" max="12790" width="49" style="3" customWidth="1"/>
    <col min="12791" max="12791" width="10.7109375" style="3" customWidth="1"/>
    <col min="12792" max="12792" width="15" style="3" customWidth="1"/>
    <col min="12793" max="12793" width="12" style="3" customWidth="1"/>
    <col min="12794" max="12794" width="11.28515625" style="3" customWidth="1"/>
    <col min="12795" max="12795" width="9.140625" style="3"/>
    <col min="12796" max="12796" width="10" style="3" customWidth="1"/>
    <col min="12797" max="12798" width="9.140625" style="3"/>
    <col min="12799" max="12799" width="32.28515625" style="3" customWidth="1"/>
    <col min="12800" max="12800" width="33.42578125" style="3" customWidth="1"/>
    <col min="12801" max="13042" width="9.140625" style="3"/>
    <col min="13043" max="13043" width="7.42578125" style="3" customWidth="1"/>
    <col min="13044" max="13044" width="6.28515625" style="3" customWidth="1"/>
    <col min="13045" max="13045" width="5.140625" style="3" bestFit="1" customWidth="1"/>
    <col min="13046" max="13046" width="49" style="3" customWidth="1"/>
    <col min="13047" max="13047" width="10.7109375" style="3" customWidth="1"/>
    <col min="13048" max="13048" width="15" style="3" customWidth="1"/>
    <col min="13049" max="13049" width="12" style="3" customWidth="1"/>
    <col min="13050" max="13050" width="11.28515625" style="3" customWidth="1"/>
    <col min="13051" max="13051" width="9.140625" style="3"/>
    <col min="13052" max="13052" width="10" style="3" customWidth="1"/>
    <col min="13053" max="13054" width="9.140625" style="3"/>
    <col min="13055" max="13055" width="32.28515625" style="3" customWidth="1"/>
    <col min="13056" max="13056" width="33.42578125" style="3" customWidth="1"/>
    <col min="13057" max="13298" width="9.140625" style="3"/>
    <col min="13299" max="13299" width="7.42578125" style="3" customWidth="1"/>
    <col min="13300" max="13300" width="6.28515625" style="3" customWidth="1"/>
    <col min="13301" max="13301" width="5.140625" style="3" bestFit="1" customWidth="1"/>
    <col min="13302" max="13302" width="49" style="3" customWidth="1"/>
    <col min="13303" max="13303" width="10.7109375" style="3" customWidth="1"/>
    <col min="13304" max="13304" width="15" style="3" customWidth="1"/>
    <col min="13305" max="13305" width="12" style="3" customWidth="1"/>
    <col min="13306" max="13306" width="11.28515625" style="3" customWidth="1"/>
    <col min="13307" max="13307" width="9.140625" style="3"/>
    <col min="13308" max="13308" width="10" style="3" customWidth="1"/>
    <col min="13309" max="13310" width="9.140625" style="3"/>
    <col min="13311" max="13311" width="32.28515625" style="3" customWidth="1"/>
    <col min="13312" max="13312" width="33.42578125" style="3" customWidth="1"/>
    <col min="13313" max="13554" width="9.140625" style="3"/>
    <col min="13555" max="13555" width="7.42578125" style="3" customWidth="1"/>
    <col min="13556" max="13556" width="6.28515625" style="3" customWidth="1"/>
    <col min="13557" max="13557" width="5.140625" style="3" bestFit="1" customWidth="1"/>
    <col min="13558" max="13558" width="49" style="3" customWidth="1"/>
    <col min="13559" max="13559" width="10.7109375" style="3" customWidth="1"/>
    <col min="13560" max="13560" width="15" style="3" customWidth="1"/>
    <col min="13561" max="13561" width="12" style="3" customWidth="1"/>
    <col min="13562" max="13562" width="11.28515625" style="3" customWidth="1"/>
    <col min="13563" max="13563" width="9.140625" style="3"/>
    <col min="13564" max="13564" width="10" style="3" customWidth="1"/>
    <col min="13565" max="13566" width="9.140625" style="3"/>
    <col min="13567" max="13567" width="32.28515625" style="3" customWidth="1"/>
    <col min="13568" max="13568" width="33.42578125" style="3" customWidth="1"/>
    <col min="13569" max="13810" width="9.140625" style="3"/>
    <col min="13811" max="13811" width="7.42578125" style="3" customWidth="1"/>
    <col min="13812" max="13812" width="6.28515625" style="3" customWidth="1"/>
    <col min="13813" max="13813" width="5.140625" style="3" bestFit="1" customWidth="1"/>
    <col min="13814" max="13814" width="49" style="3" customWidth="1"/>
    <col min="13815" max="13815" width="10.7109375" style="3" customWidth="1"/>
    <col min="13816" max="13816" width="15" style="3" customWidth="1"/>
    <col min="13817" max="13817" width="12" style="3" customWidth="1"/>
    <col min="13818" max="13818" width="11.28515625" style="3" customWidth="1"/>
    <col min="13819" max="13819" width="9.140625" style="3"/>
    <col min="13820" max="13820" width="10" style="3" customWidth="1"/>
    <col min="13821" max="13822" width="9.140625" style="3"/>
    <col min="13823" max="13823" width="32.28515625" style="3" customWidth="1"/>
    <col min="13824" max="13824" width="33.42578125" style="3" customWidth="1"/>
    <col min="13825" max="14066" width="9.140625" style="3"/>
    <col min="14067" max="14067" width="7.42578125" style="3" customWidth="1"/>
    <col min="14068" max="14068" width="6.28515625" style="3" customWidth="1"/>
    <col min="14069" max="14069" width="5.140625" style="3" bestFit="1" customWidth="1"/>
    <col min="14070" max="14070" width="49" style="3" customWidth="1"/>
    <col min="14071" max="14071" width="10.7109375" style="3" customWidth="1"/>
    <col min="14072" max="14072" width="15" style="3" customWidth="1"/>
    <col min="14073" max="14073" width="12" style="3" customWidth="1"/>
    <col min="14074" max="14074" width="11.28515625" style="3" customWidth="1"/>
    <col min="14075" max="14075" width="9.140625" style="3"/>
    <col min="14076" max="14076" width="10" style="3" customWidth="1"/>
    <col min="14077" max="14078" width="9.140625" style="3"/>
    <col min="14079" max="14079" width="32.28515625" style="3" customWidth="1"/>
    <col min="14080" max="14080" width="33.42578125" style="3" customWidth="1"/>
    <col min="14081" max="14322" width="9.140625" style="3"/>
    <col min="14323" max="14323" width="7.42578125" style="3" customWidth="1"/>
    <col min="14324" max="14324" width="6.28515625" style="3" customWidth="1"/>
    <col min="14325" max="14325" width="5.140625" style="3" bestFit="1" customWidth="1"/>
    <col min="14326" max="14326" width="49" style="3" customWidth="1"/>
    <col min="14327" max="14327" width="10.7109375" style="3" customWidth="1"/>
    <col min="14328" max="14328" width="15" style="3" customWidth="1"/>
    <col min="14329" max="14329" width="12" style="3" customWidth="1"/>
    <col min="14330" max="14330" width="11.28515625" style="3" customWidth="1"/>
    <col min="14331" max="14331" width="9.140625" style="3"/>
    <col min="14332" max="14332" width="10" style="3" customWidth="1"/>
    <col min="14333" max="14334" width="9.140625" style="3"/>
    <col min="14335" max="14335" width="32.28515625" style="3" customWidth="1"/>
    <col min="14336" max="14336" width="33.42578125" style="3" customWidth="1"/>
    <col min="14337" max="14578" width="9.140625" style="3"/>
    <col min="14579" max="14579" width="7.42578125" style="3" customWidth="1"/>
    <col min="14580" max="14580" width="6.28515625" style="3" customWidth="1"/>
    <col min="14581" max="14581" width="5.140625" style="3" bestFit="1" customWidth="1"/>
    <col min="14582" max="14582" width="49" style="3" customWidth="1"/>
    <col min="14583" max="14583" width="10.7109375" style="3" customWidth="1"/>
    <col min="14584" max="14584" width="15" style="3" customWidth="1"/>
    <col min="14585" max="14585" width="12" style="3" customWidth="1"/>
    <col min="14586" max="14586" width="11.28515625" style="3" customWidth="1"/>
    <col min="14587" max="14587" width="9.140625" style="3"/>
    <col min="14588" max="14588" width="10" style="3" customWidth="1"/>
    <col min="14589" max="14590" width="9.140625" style="3"/>
    <col min="14591" max="14591" width="32.28515625" style="3" customWidth="1"/>
    <col min="14592" max="14592" width="33.42578125" style="3" customWidth="1"/>
    <col min="14593" max="14834" width="9.140625" style="3"/>
    <col min="14835" max="14835" width="7.42578125" style="3" customWidth="1"/>
    <col min="14836" max="14836" width="6.28515625" style="3" customWidth="1"/>
    <col min="14837" max="14837" width="5.140625" style="3" bestFit="1" customWidth="1"/>
    <col min="14838" max="14838" width="49" style="3" customWidth="1"/>
    <col min="14839" max="14839" width="10.7109375" style="3" customWidth="1"/>
    <col min="14840" max="14840" width="15" style="3" customWidth="1"/>
    <col min="14841" max="14841" width="12" style="3" customWidth="1"/>
    <col min="14842" max="14842" width="11.28515625" style="3" customWidth="1"/>
    <col min="14843" max="14843" width="9.140625" style="3"/>
    <col min="14844" max="14844" width="10" style="3" customWidth="1"/>
    <col min="14845" max="14846" width="9.140625" style="3"/>
    <col min="14847" max="14847" width="32.28515625" style="3" customWidth="1"/>
    <col min="14848" max="14848" width="33.42578125" style="3" customWidth="1"/>
    <col min="14849" max="15090" width="9.140625" style="3"/>
    <col min="15091" max="15091" width="7.42578125" style="3" customWidth="1"/>
    <col min="15092" max="15092" width="6.28515625" style="3" customWidth="1"/>
    <col min="15093" max="15093" width="5.140625" style="3" bestFit="1" customWidth="1"/>
    <col min="15094" max="15094" width="49" style="3" customWidth="1"/>
    <col min="15095" max="15095" width="10.7109375" style="3" customWidth="1"/>
    <col min="15096" max="15096" width="15" style="3" customWidth="1"/>
    <col min="15097" max="15097" width="12" style="3" customWidth="1"/>
    <col min="15098" max="15098" width="11.28515625" style="3" customWidth="1"/>
    <col min="15099" max="15099" width="9.140625" style="3"/>
    <col min="15100" max="15100" width="10" style="3" customWidth="1"/>
    <col min="15101" max="15102" width="9.140625" style="3"/>
    <col min="15103" max="15103" width="32.28515625" style="3" customWidth="1"/>
    <col min="15104" max="15104" width="33.42578125" style="3" customWidth="1"/>
    <col min="15105" max="15346" width="9.140625" style="3"/>
    <col min="15347" max="15347" width="7.42578125" style="3" customWidth="1"/>
    <col min="15348" max="15348" width="6.28515625" style="3" customWidth="1"/>
    <col min="15349" max="15349" width="5.140625" style="3" bestFit="1" customWidth="1"/>
    <col min="15350" max="15350" width="49" style="3" customWidth="1"/>
    <col min="15351" max="15351" width="10.7109375" style="3" customWidth="1"/>
    <col min="15352" max="15352" width="15" style="3" customWidth="1"/>
    <col min="15353" max="15353" width="12" style="3" customWidth="1"/>
    <col min="15354" max="15354" width="11.28515625" style="3" customWidth="1"/>
    <col min="15355" max="15355" width="9.140625" style="3"/>
    <col min="15356" max="15356" width="10" style="3" customWidth="1"/>
    <col min="15357" max="15358" width="9.140625" style="3"/>
    <col min="15359" max="15359" width="32.28515625" style="3" customWidth="1"/>
    <col min="15360" max="15360" width="33.42578125" style="3" customWidth="1"/>
    <col min="15361" max="15602" width="9.140625" style="3"/>
    <col min="15603" max="15603" width="7.42578125" style="3" customWidth="1"/>
    <col min="15604" max="15604" width="6.28515625" style="3" customWidth="1"/>
    <col min="15605" max="15605" width="5.140625" style="3" bestFit="1" customWidth="1"/>
    <col min="15606" max="15606" width="49" style="3" customWidth="1"/>
    <col min="15607" max="15607" width="10.7109375" style="3" customWidth="1"/>
    <col min="15608" max="15608" width="15" style="3" customWidth="1"/>
    <col min="15609" max="15609" width="12" style="3" customWidth="1"/>
    <col min="15610" max="15610" width="11.28515625" style="3" customWidth="1"/>
    <col min="15611" max="15611" width="9.140625" style="3"/>
    <col min="15612" max="15612" width="10" style="3" customWidth="1"/>
    <col min="15613" max="15614" width="9.140625" style="3"/>
    <col min="15615" max="15615" width="32.28515625" style="3" customWidth="1"/>
    <col min="15616" max="15616" width="33.42578125" style="3" customWidth="1"/>
    <col min="15617" max="15858" width="9.140625" style="3"/>
    <col min="15859" max="15859" width="7.42578125" style="3" customWidth="1"/>
    <col min="15860" max="15860" width="6.28515625" style="3" customWidth="1"/>
    <col min="15861" max="15861" width="5.140625" style="3" bestFit="1" customWidth="1"/>
    <col min="15862" max="15862" width="49" style="3" customWidth="1"/>
    <col min="15863" max="15863" width="10.7109375" style="3" customWidth="1"/>
    <col min="15864" max="15864" width="15" style="3" customWidth="1"/>
    <col min="15865" max="15865" width="12" style="3" customWidth="1"/>
    <col min="15866" max="15866" width="11.28515625" style="3" customWidth="1"/>
    <col min="15867" max="15867" width="9.140625" style="3"/>
    <col min="15868" max="15868" width="10" style="3" customWidth="1"/>
    <col min="15869" max="15870" width="9.140625" style="3"/>
    <col min="15871" max="15871" width="32.28515625" style="3" customWidth="1"/>
    <col min="15872" max="15872" width="33.42578125" style="3" customWidth="1"/>
    <col min="15873" max="16114" width="9.140625" style="3"/>
    <col min="16115" max="16115" width="7.42578125" style="3" customWidth="1"/>
    <col min="16116" max="16116" width="6.28515625" style="3" customWidth="1"/>
    <col min="16117" max="16117" width="5.140625" style="3" bestFit="1" customWidth="1"/>
    <col min="16118" max="16118" width="49" style="3" customWidth="1"/>
    <col min="16119" max="16119" width="10.7109375" style="3" customWidth="1"/>
    <col min="16120" max="16120" width="15" style="3" customWidth="1"/>
    <col min="16121" max="16121" width="12" style="3" customWidth="1"/>
    <col min="16122" max="16122" width="11.28515625" style="3" customWidth="1"/>
    <col min="16123" max="16123" width="9.140625" style="3"/>
    <col min="16124" max="16124" width="10" style="3" customWidth="1"/>
    <col min="16125" max="16126" width="9.140625" style="3"/>
    <col min="16127" max="16127" width="32.28515625" style="3" customWidth="1"/>
    <col min="16128" max="16128" width="33.42578125" style="3" customWidth="1"/>
    <col min="16129" max="16384" width="9.140625" style="3"/>
  </cols>
  <sheetData>
    <row r="1" spans="1:10" x14ac:dyDescent="0.2">
      <c r="A1" s="62" t="s">
        <v>154</v>
      </c>
      <c r="B1" s="62"/>
      <c r="C1" s="62"/>
      <c r="D1" s="62"/>
      <c r="E1" s="1"/>
      <c r="F1" s="1"/>
      <c r="G1" s="1"/>
      <c r="H1" s="1"/>
      <c r="I1" s="1"/>
      <c r="J1" s="2" t="s">
        <v>0</v>
      </c>
    </row>
    <row r="2" spans="1:10" x14ac:dyDescent="0.2">
      <c r="A2" s="1"/>
      <c r="B2" s="1"/>
      <c r="C2" s="1"/>
      <c r="D2" s="1"/>
      <c r="I2" s="1"/>
    </row>
    <row r="3" spans="1:10" ht="12.75" customHeight="1" x14ac:dyDescent="0.2">
      <c r="A3" s="4"/>
      <c r="B3" s="63" t="s">
        <v>1</v>
      </c>
      <c r="C3" s="63"/>
      <c r="D3" s="63"/>
      <c r="E3" s="63"/>
      <c r="F3" s="63"/>
      <c r="G3" s="63"/>
      <c r="H3" s="63"/>
      <c r="I3" s="63"/>
      <c r="J3" s="63"/>
    </row>
    <row r="4" spans="1:10" x14ac:dyDescent="0.2">
      <c r="A4" s="4"/>
      <c r="B4" s="64" t="s">
        <v>159</v>
      </c>
      <c r="C4" s="64"/>
      <c r="D4" s="64"/>
      <c r="E4" s="64"/>
      <c r="F4" s="64"/>
      <c r="G4" s="64"/>
      <c r="H4" s="64"/>
      <c r="I4" s="64"/>
      <c r="J4" s="64"/>
    </row>
    <row r="5" spans="1:10" x14ac:dyDescent="0.2">
      <c r="A5" s="4"/>
      <c r="B5" s="4"/>
      <c r="C5" s="4"/>
      <c r="D5" s="4"/>
      <c r="E5" s="4"/>
      <c r="F5" s="4"/>
      <c r="G5" s="4"/>
      <c r="H5" s="4"/>
      <c r="I5" s="4"/>
      <c r="J5" s="5" t="s">
        <v>2</v>
      </c>
    </row>
    <row r="6" spans="1:10" ht="62.25" customHeight="1" x14ac:dyDescent="0.2">
      <c r="A6" s="6" t="s">
        <v>3</v>
      </c>
      <c r="B6" s="6" t="s">
        <v>4</v>
      </c>
      <c r="C6" s="6" t="s">
        <v>5</v>
      </c>
      <c r="D6" s="6" t="s">
        <v>6</v>
      </c>
      <c r="E6" s="6" t="s">
        <v>7</v>
      </c>
      <c r="F6" s="6" t="s">
        <v>8</v>
      </c>
      <c r="G6" s="7" t="s">
        <v>9</v>
      </c>
      <c r="H6" s="6" t="s">
        <v>10</v>
      </c>
      <c r="I6" s="6" t="s">
        <v>11</v>
      </c>
      <c r="J6" s="6" t="s">
        <v>12</v>
      </c>
    </row>
    <row r="7" spans="1:10" x14ac:dyDescent="0.2">
      <c r="A7" s="8"/>
      <c r="B7" s="9">
        <v>0</v>
      </c>
      <c r="C7" s="9">
        <v>1</v>
      </c>
      <c r="D7" s="9">
        <v>2</v>
      </c>
      <c r="E7" s="9">
        <v>3</v>
      </c>
      <c r="F7" s="9">
        <v>4</v>
      </c>
      <c r="G7" s="9">
        <v>5</v>
      </c>
      <c r="H7" s="9">
        <v>6</v>
      </c>
      <c r="I7" s="9">
        <v>7</v>
      </c>
      <c r="J7" s="9">
        <v>8</v>
      </c>
    </row>
    <row r="8" spans="1:10" x14ac:dyDescent="0.2">
      <c r="A8" s="8"/>
      <c r="B8" s="8"/>
      <c r="C8" s="10"/>
      <c r="D8" s="11" t="s">
        <v>13</v>
      </c>
      <c r="E8" s="54">
        <f t="shared" ref="E8:J8" si="0">E9+E128</f>
        <v>89026.70199999999</v>
      </c>
      <c r="F8" s="54">
        <f t="shared" si="0"/>
        <v>90564.604000000007</v>
      </c>
      <c r="G8" s="54">
        <f t="shared" si="0"/>
        <v>89026.70199999999</v>
      </c>
      <c r="H8" s="54">
        <f t="shared" si="0"/>
        <v>88856.143999999986</v>
      </c>
      <c r="I8" s="54">
        <f t="shared" si="0"/>
        <v>12036.175000000001</v>
      </c>
      <c r="J8" s="54">
        <f t="shared" si="0"/>
        <v>96249.972999999969</v>
      </c>
    </row>
    <row r="9" spans="1:10" x14ac:dyDescent="0.2">
      <c r="A9" s="8"/>
      <c r="B9" s="10" t="s">
        <v>14</v>
      </c>
      <c r="C9" s="10"/>
      <c r="D9" s="11" t="s">
        <v>15</v>
      </c>
      <c r="E9" s="54">
        <f t="shared" ref="E9:J9" si="1">E10+E42+E117+E120</f>
        <v>90033.813999999984</v>
      </c>
      <c r="F9" s="54">
        <f t="shared" si="1"/>
        <v>91571.716</v>
      </c>
      <c r="G9" s="54">
        <f t="shared" si="1"/>
        <v>90033.813999999984</v>
      </c>
      <c r="H9" s="54">
        <f t="shared" si="1"/>
        <v>89863.255999999979</v>
      </c>
      <c r="I9" s="54">
        <f t="shared" si="1"/>
        <v>12050.062000000002</v>
      </c>
      <c r="J9" s="54">
        <f t="shared" si="1"/>
        <v>96249.972999999969</v>
      </c>
    </row>
    <row r="10" spans="1:10" ht="25.5" x14ac:dyDescent="0.2">
      <c r="A10" s="11">
        <v>10</v>
      </c>
      <c r="B10" s="10"/>
      <c r="C10" s="10"/>
      <c r="D10" s="12" t="s">
        <v>16</v>
      </c>
      <c r="E10" s="54">
        <f t="shared" ref="E10:J10" si="2">+E11+E12+E40+E41</f>
        <v>44135.362999999998</v>
      </c>
      <c r="F10" s="54">
        <f t="shared" si="2"/>
        <v>44262.559999999998</v>
      </c>
      <c r="G10" s="54">
        <f t="shared" si="2"/>
        <v>44135.362999999998</v>
      </c>
      <c r="H10" s="54">
        <f t="shared" si="2"/>
        <v>43964.805</v>
      </c>
      <c r="I10" s="54">
        <f t="shared" si="2"/>
        <v>5586.7519999999995</v>
      </c>
      <c r="J10" s="54">
        <f t="shared" si="2"/>
        <v>43075.653999999995</v>
      </c>
    </row>
    <row r="11" spans="1:10" ht="38.25" x14ac:dyDescent="0.2">
      <c r="A11" s="11"/>
      <c r="B11" s="10"/>
      <c r="C11" s="10"/>
      <c r="D11" s="13" t="s">
        <v>17</v>
      </c>
      <c r="E11" s="53">
        <v>30148.463</v>
      </c>
      <c r="F11" s="53">
        <v>30148.463</v>
      </c>
      <c r="G11" s="53">
        <v>30148.463</v>
      </c>
      <c r="H11" s="53">
        <v>30148.463</v>
      </c>
      <c r="I11" s="53">
        <v>3781.2350000000006</v>
      </c>
      <c r="J11" s="53">
        <v>30108.546999999999</v>
      </c>
    </row>
    <row r="12" spans="1:10" s="19" customFormat="1" ht="25.5" x14ac:dyDescent="0.2">
      <c r="A12" s="15"/>
      <c r="B12" s="16"/>
      <c r="C12" s="17"/>
      <c r="D12" s="18" t="s">
        <v>18</v>
      </c>
      <c r="E12" s="55">
        <f t="shared" ref="E12:J12" si="3">+E13+E32+E38</f>
        <v>13986.900000000001</v>
      </c>
      <c r="F12" s="55">
        <f t="shared" si="3"/>
        <v>14114.097000000002</v>
      </c>
      <c r="G12" s="55">
        <f t="shared" si="3"/>
        <v>13986.900000000001</v>
      </c>
      <c r="H12" s="55">
        <f t="shared" si="3"/>
        <v>13816.342000000001</v>
      </c>
      <c r="I12" s="55">
        <f t="shared" si="3"/>
        <v>1805.5169999999989</v>
      </c>
      <c r="J12" s="55">
        <f t="shared" si="3"/>
        <v>12967.107</v>
      </c>
    </row>
    <row r="13" spans="1:10" x14ac:dyDescent="0.2">
      <c r="A13" s="8"/>
      <c r="B13" s="10" t="s">
        <v>14</v>
      </c>
      <c r="C13" s="10"/>
      <c r="D13" s="11" t="s">
        <v>19</v>
      </c>
      <c r="E13" s="54">
        <f t="shared" ref="E13:J13" si="4">E14+E15+E16+E17+E18+E19+E20+E21+E22+E23+E24+E25+E26+E27+E28+E29+E31+E30</f>
        <v>13651.057000000001</v>
      </c>
      <c r="F13" s="54">
        <f t="shared" si="4"/>
        <v>13778.254000000001</v>
      </c>
      <c r="G13" s="54">
        <f t="shared" si="4"/>
        <v>13651.057000000001</v>
      </c>
      <c r="H13" s="54">
        <f t="shared" si="4"/>
        <v>13480.499</v>
      </c>
      <c r="I13" s="54">
        <f t="shared" si="4"/>
        <v>1763.4059999999988</v>
      </c>
      <c r="J13" s="54">
        <f t="shared" si="4"/>
        <v>12673.14</v>
      </c>
    </row>
    <row r="14" spans="1:10" x14ac:dyDescent="0.2">
      <c r="A14" s="8"/>
      <c r="B14" s="10"/>
      <c r="C14" s="21" t="s">
        <v>20</v>
      </c>
      <c r="D14" s="8" t="s">
        <v>21</v>
      </c>
      <c r="E14" s="53">
        <v>9511.1350000000002</v>
      </c>
      <c r="F14" s="53">
        <v>9638.3320000000003</v>
      </c>
      <c r="G14" s="53">
        <v>9511.1350000000002</v>
      </c>
      <c r="H14" s="53">
        <v>9340.5769999999993</v>
      </c>
      <c r="I14" s="53">
        <v>1273.7579999999989</v>
      </c>
      <c r="J14" s="53">
        <v>8503.0669999999991</v>
      </c>
    </row>
    <row r="15" spans="1:10" x14ac:dyDescent="0.2">
      <c r="A15" s="8"/>
      <c r="B15" s="10"/>
      <c r="C15" s="21" t="s">
        <v>22</v>
      </c>
      <c r="D15" s="8" t="s">
        <v>23</v>
      </c>
      <c r="E15" s="53"/>
      <c r="F15" s="53"/>
      <c r="G15" s="53"/>
      <c r="H15" s="53"/>
      <c r="I15" s="53">
        <v>0</v>
      </c>
      <c r="J15" s="53">
        <v>0</v>
      </c>
    </row>
    <row r="16" spans="1:10" x14ac:dyDescent="0.2">
      <c r="A16" s="8"/>
      <c r="B16" s="10"/>
      <c r="C16" s="21" t="s">
        <v>24</v>
      </c>
      <c r="D16" s="8" t="s">
        <v>25</v>
      </c>
      <c r="E16" s="53"/>
      <c r="F16" s="53"/>
      <c r="G16" s="53"/>
      <c r="H16" s="53"/>
      <c r="I16" s="53">
        <v>0</v>
      </c>
      <c r="J16" s="53">
        <v>0</v>
      </c>
    </row>
    <row r="17" spans="1:10" x14ac:dyDescent="0.2">
      <c r="A17" s="8"/>
      <c r="B17" s="10"/>
      <c r="C17" s="21" t="s">
        <v>26</v>
      </c>
      <c r="D17" s="8" t="s">
        <v>27</v>
      </c>
      <c r="E17" s="53"/>
      <c r="F17" s="53"/>
      <c r="G17" s="53"/>
      <c r="H17" s="53"/>
      <c r="I17" s="53">
        <v>0</v>
      </c>
      <c r="J17" s="53">
        <v>0</v>
      </c>
    </row>
    <row r="18" spans="1:10" x14ac:dyDescent="0.2">
      <c r="A18" s="8"/>
      <c r="B18" s="10"/>
      <c r="C18" s="21" t="s">
        <v>28</v>
      </c>
      <c r="D18" s="8" t="s">
        <v>29</v>
      </c>
      <c r="E18" s="53">
        <v>2029.175</v>
      </c>
      <c r="F18" s="53">
        <v>2029.175</v>
      </c>
      <c r="G18" s="53">
        <v>2029.175</v>
      </c>
      <c r="H18" s="53">
        <v>2029.175</v>
      </c>
      <c r="I18" s="53">
        <v>242.22900000000004</v>
      </c>
      <c r="J18" s="53">
        <v>2056.402</v>
      </c>
    </row>
    <row r="19" spans="1:10" x14ac:dyDescent="0.2">
      <c r="A19" s="8"/>
      <c r="B19" s="10"/>
      <c r="C19" s="21" t="s">
        <v>30</v>
      </c>
      <c r="D19" s="8" t="s">
        <v>31</v>
      </c>
      <c r="E19" s="53">
        <v>581.96299999999997</v>
      </c>
      <c r="F19" s="53">
        <v>581.96299999999997</v>
      </c>
      <c r="G19" s="53">
        <v>581.96299999999997</v>
      </c>
      <c r="H19" s="53">
        <v>581.96299999999997</v>
      </c>
      <c r="I19" s="53">
        <v>48.015999999999963</v>
      </c>
      <c r="J19" s="53">
        <v>586.03599999999994</v>
      </c>
    </row>
    <row r="20" spans="1:10" x14ac:dyDescent="0.2">
      <c r="A20" s="8"/>
      <c r="B20" s="10"/>
      <c r="C20" s="21" t="s">
        <v>32</v>
      </c>
      <c r="D20" s="8" t="s">
        <v>33</v>
      </c>
      <c r="E20" s="53"/>
      <c r="F20" s="53"/>
      <c r="G20" s="53"/>
      <c r="H20" s="53"/>
      <c r="I20" s="53">
        <v>0</v>
      </c>
      <c r="J20" s="53">
        <v>0</v>
      </c>
    </row>
    <row r="21" spans="1:10" ht="12.75" customHeight="1" x14ac:dyDescent="0.2">
      <c r="A21" s="8"/>
      <c r="B21" s="10"/>
      <c r="C21" s="21" t="s">
        <v>34</v>
      </c>
      <c r="D21" s="8" t="s">
        <v>35</v>
      </c>
      <c r="E21" s="53"/>
      <c r="F21" s="53"/>
      <c r="G21" s="53"/>
      <c r="H21" s="53"/>
      <c r="I21" s="53">
        <v>0</v>
      </c>
      <c r="J21" s="53">
        <v>0</v>
      </c>
    </row>
    <row r="22" spans="1:10" x14ac:dyDescent="0.2">
      <c r="A22" s="8"/>
      <c r="B22" s="10"/>
      <c r="C22" s="21" t="s">
        <v>36</v>
      </c>
      <c r="D22" s="8" t="s">
        <v>37</v>
      </c>
      <c r="E22" s="53"/>
      <c r="F22" s="53"/>
      <c r="G22" s="53"/>
      <c r="H22" s="53"/>
      <c r="I22" s="53">
        <v>0</v>
      </c>
      <c r="J22" s="53">
        <v>0</v>
      </c>
    </row>
    <row r="23" spans="1:10" x14ac:dyDescent="0.2">
      <c r="A23" s="8"/>
      <c r="B23" s="10"/>
      <c r="C23" s="21" t="s">
        <v>38</v>
      </c>
      <c r="D23" s="8" t="s">
        <v>39</v>
      </c>
      <c r="E23" s="53"/>
      <c r="F23" s="53"/>
      <c r="G23" s="53"/>
      <c r="H23" s="53"/>
      <c r="I23" s="53">
        <v>0</v>
      </c>
      <c r="J23" s="53">
        <v>0</v>
      </c>
    </row>
    <row r="24" spans="1:10" x14ac:dyDescent="0.2">
      <c r="A24" s="8"/>
      <c r="B24" s="10"/>
      <c r="C24" s="21" t="s">
        <v>40</v>
      </c>
      <c r="D24" s="8" t="s">
        <v>41</v>
      </c>
      <c r="E24" s="53">
        <v>573.52700000000004</v>
      </c>
      <c r="F24" s="53">
        <v>573.52700000000004</v>
      </c>
      <c r="G24" s="53">
        <v>573.52700000000004</v>
      </c>
      <c r="H24" s="53">
        <v>573.52700000000004</v>
      </c>
      <c r="I24" s="53">
        <v>79.309000000000026</v>
      </c>
      <c r="J24" s="53">
        <v>626.01900000000001</v>
      </c>
    </row>
    <row r="25" spans="1:10" x14ac:dyDescent="0.2">
      <c r="A25" s="8"/>
      <c r="B25" s="10"/>
      <c r="C25" s="21" t="s">
        <v>42</v>
      </c>
      <c r="D25" s="8" t="s">
        <v>43</v>
      </c>
      <c r="E25" s="53">
        <v>2.8340000000000001</v>
      </c>
      <c r="F25" s="53">
        <v>2.8340000000000001</v>
      </c>
      <c r="G25" s="53">
        <v>2.8340000000000001</v>
      </c>
      <c r="H25" s="53">
        <v>2.8340000000000001</v>
      </c>
      <c r="I25" s="53">
        <v>0.54499999999999993</v>
      </c>
      <c r="J25" s="53">
        <v>2.7250000000000001</v>
      </c>
    </row>
    <row r="26" spans="1:10" x14ac:dyDescent="0.2">
      <c r="A26" s="8"/>
      <c r="B26" s="10"/>
      <c r="C26" s="21" t="s">
        <v>44</v>
      </c>
      <c r="D26" s="8" t="s">
        <v>45</v>
      </c>
      <c r="E26" s="53"/>
      <c r="F26" s="53"/>
      <c r="G26" s="53"/>
      <c r="H26" s="53"/>
      <c r="I26" s="53">
        <v>0</v>
      </c>
      <c r="J26" s="53">
        <v>0</v>
      </c>
    </row>
    <row r="27" spans="1:10" x14ac:dyDescent="0.2">
      <c r="A27" s="8"/>
      <c r="B27" s="10"/>
      <c r="C27" s="21" t="s">
        <v>46</v>
      </c>
      <c r="D27" s="8" t="s">
        <v>47</v>
      </c>
      <c r="E27" s="53"/>
      <c r="F27" s="53"/>
      <c r="G27" s="53"/>
      <c r="H27" s="53"/>
      <c r="I27" s="53">
        <v>0</v>
      </c>
      <c r="J27" s="53">
        <v>0</v>
      </c>
    </row>
    <row r="28" spans="1:10" x14ac:dyDescent="0.2">
      <c r="A28" s="8"/>
      <c r="B28" s="10"/>
      <c r="C28" s="21" t="s">
        <v>48</v>
      </c>
      <c r="D28" s="8" t="s">
        <v>49</v>
      </c>
      <c r="E28" s="53"/>
      <c r="F28" s="53"/>
      <c r="G28" s="53"/>
      <c r="H28" s="53"/>
      <c r="I28" s="53">
        <v>0</v>
      </c>
      <c r="J28" s="53">
        <v>0</v>
      </c>
    </row>
    <row r="29" spans="1:10" x14ac:dyDescent="0.2">
      <c r="A29" s="8"/>
      <c r="B29" s="10"/>
      <c r="C29" s="21" t="s">
        <v>50</v>
      </c>
      <c r="D29" s="8" t="s">
        <v>51</v>
      </c>
      <c r="E29" s="53"/>
      <c r="F29" s="53"/>
      <c r="G29" s="53"/>
      <c r="H29" s="53"/>
      <c r="I29" s="53">
        <v>0</v>
      </c>
      <c r="J29" s="53">
        <v>0</v>
      </c>
    </row>
    <row r="30" spans="1:10" x14ac:dyDescent="0.2">
      <c r="A30" s="8"/>
      <c r="B30" s="10"/>
      <c r="C30" s="21" t="s">
        <v>52</v>
      </c>
      <c r="D30" s="8" t="s">
        <v>53</v>
      </c>
      <c r="E30" s="53">
        <v>694.78</v>
      </c>
      <c r="F30" s="53">
        <v>694.78</v>
      </c>
      <c r="G30" s="53">
        <v>694.78</v>
      </c>
      <c r="H30" s="53">
        <v>694.78</v>
      </c>
      <c r="I30" s="53">
        <v>83.386999999999944</v>
      </c>
      <c r="J30" s="53">
        <v>683.67899999999997</v>
      </c>
    </row>
    <row r="31" spans="1:10" x14ac:dyDescent="0.2">
      <c r="A31" s="8"/>
      <c r="B31" s="10"/>
      <c r="C31" s="21">
        <v>30</v>
      </c>
      <c r="D31" s="8" t="s">
        <v>54</v>
      </c>
      <c r="E31" s="53">
        <v>257.64299999999997</v>
      </c>
      <c r="F31" s="53">
        <v>257.64299999999997</v>
      </c>
      <c r="G31" s="53">
        <v>257.64299999999997</v>
      </c>
      <c r="H31" s="53">
        <v>257.64299999999997</v>
      </c>
      <c r="I31" s="53">
        <v>36.161999999999978</v>
      </c>
      <c r="J31" s="53">
        <v>215.21199999999999</v>
      </c>
    </row>
    <row r="32" spans="1:10" x14ac:dyDescent="0.2">
      <c r="A32" s="11">
        <v>10</v>
      </c>
      <c r="B32" s="10" t="s">
        <v>22</v>
      </c>
      <c r="C32" s="10"/>
      <c r="D32" s="11" t="s">
        <v>55</v>
      </c>
      <c r="E32" s="54">
        <f t="shared" ref="E32:J32" si="5">E33+E34+E35+E37+E36</f>
        <v>0</v>
      </c>
      <c r="F32" s="54">
        <f t="shared" si="5"/>
        <v>0</v>
      </c>
      <c r="G32" s="54">
        <f t="shared" si="5"/>
        <v>0</v>
      </c>
      <c r="H32" s="54">
        <f t="shared" si="5"/>
        <v>0</v>
      </c>
      <c r="I32" s="54">
        <f t="shared" si="5"/>
        <v>0</v>
      </c>
      <c r="J32" s="54">
        <f t="shared" si="5"/>
        <v>0</v>
      </c>
    </row>
    <row r="33" spans="1:10" x14ac:dyDescent="0.2">
      <c r="A33" s="8"/>
      <c r="B33" s="10"/>
      <c r="C33" s="21" t="s">
        <v>20</v>
      </c>
      <c r="D33" s="8" t="s">
        <v>56</v>
      </c>
      <c r="E33" s="53"/>
      <c r="F33" s="53"/>
      <c r="G33" s="53"/>
      <c r="H33" s="53"/>
      <c r="I33" s="53"/>
      <c r="J33" s="53"/>
    </row>
    <row r="34" spans="1:10" x14ac:dyDescent="0.2">
      <c r="A34" s="8"/>
      <c r="B34" s="10"/>
      <c r="C34" s="21" t="s">
        <v>22</v>
      </c>
      <c r="D34" s="8" t="s">
        <v>57</v>
      </c>
      <c r="E34" s="53"/>
      <c r="F34" s="53"/>
      <c r="G34" s="53"/>
      <c r="H34" s="53"/>
      <c r="I34" s="53"/>
      <c r="J34" s="53"/>
    </row>
    <row r="35" spans="1:10" x14ac:dyDescent="0.2">
      <c r="A35" s="8"/>
      <c r="B35" s="10"/>
      <c r="C35" s="21" t="s">
        <v>24</v>
      </c>
      <c r="D35" s="8" t="s">
        <v>58</v>
      </c>
      <c r="E35" s="53">
        <v>0</v>
      </c>
      <c r="F35" s="53">
        <v>0</v>
      </c>
      <c r="G35" s="53">
        <v>0</v>
      </c>
      <c r="H35" s="53">
        <v>0</v>
      </c>
      <c r="I35" s="53">
        <v>0</v>
      </c>
      <c r="J35" s="53">
        <v>0</v>
      </c>
    </row>
    <row r="36" spans="1:10" x14ac:dyDescent="0.2">
      <c r="A36" s="8"/>
      <c r="B36" s="10"/>
      <c r="C36" s="21" t="s">
        <v>30</v>
      </c>
      <c r="D36" s="8" t="s">
        <v>59</v>
      </c>
      <c r="E36" s="53">
        <v>0</v>
      </c>
      <c r="F36" s="53">
        <v>0</v>
      </c>
      <c r="G36" s="53">
        <v>0</v>
      </c>
      <c r="H36" s="53">
        <v>0</v>
      </c>
      <c r="I36" s="53">
        <v>0</v>
      </c>
      <c r="J36" s="53">
        <v>0</v>
      </c>
    </row>
    <row r="37" spans="1:10" x14ac:dyDescent="0.2">
      <c r="A37" s="8"/>
      <c r="B37" s="10"/>
      <c r="C37" s="21">
        <v>30</v>
      </c>
      <c r="D37" s="8" t="s">
        <v>60</v>
      </c>
      <c r="E37" s="53">
        <v>0</v>
      </c>
      <c r="F37" s="53">
        <v>0</v>
      </c>
      <c r="G37" s="53">
        <v>0</v>
      </c>
      <c r="H37" s="53">
        <v>0</v>
      </c>
      <c r="I37" s="53">
        <v>0</v>
      </c>
      <c r="J37" s="53">
        <v>0</v>
      </c>
    </row>
    <row r="38" spans="1:10" s="1" customFormat="1" x14ac:dyDescent="0.2">
      <c r="A38" s="11"/>
      <c r="B38" s="10"/>
      <c r="C38" s="10"/>
      <c r="D38" s="11" t="s">
        <v>61</v>
      </c>
      <c r="E38" s="53">
        <v>335.84300000000002</v>
      </c>
      <c r="F38" s="53">
        <v>335.84300000000002</v>
      </c>
      <c r="G38" s="53">
        <v>335.84300000000002</v>
      </c>
      <c r="H38" s="53">
        <v>335.84300000000002</v>
      </c>
      <c r="I38" s="53">
        <v>42.11099999999999</v>
      </c>
      <c r="J38" s="53">
        <v>293.96699999999998</v>
      </c>
    </row>
    <row r="39" spans="1:10" x14ac:dyDescent="0.2">
      <c r="A39" s="8"/>
      <c r="B39" s="10"/>
      <c r="C39" s="21"/>
      <c r="D39" s="8" t="s">
        <v>62</v>
      </c>
      <c r="E39" s="53">
        <v>335.84300000000002</v>
      </c>
      <c r="F39" s="53">
        <v>335.84300000000002</v>
      </c>
      <c r="G39" s="53">
        <v>335.84300000000002</v>
      </c>
      <c r="H39" s="53">
        <v>335.84300000000002</v>
      </c>
      <c r="I39" s="53">
        <v>42.11099999999999</v>
      </c>
      <c r="J39" s="53">
        <v>293.96699999999998</v>
      </c>
    </row>
    <row r="40" spans="1:10" ht="43.5" customHeight="1" x14ac:dyDescent="0.2">
      <c r="A40" s="8"/>
      <c r="B40" s="10"/>
      <c r="D40" s="22" t="s">
        <v>63</v>
      </c>
      <c r="E40" s="53">
        <v>0</v>
      </c>
      <c r="F40" s="53">
        <v>0</v>
      </c>
      <c r="G40" s="53">
        <v>0</v>
      </c>
      <c r="H40" s="53">
        <v>0</v>
      </c>
      <c r="I40" s="53">
        <v>0</v>
      </c>
      <c r="J40" s="53">
        <v>0</v>
      </c>
    </row>
    <row r="41" spans="1:10" x14ac:dyDescent="0.2">
      <c r="A41" s="8"/>
      <c r="B41" s="10"/>
      <c r="D41" s="22" t="s">
        <v>64</v>
      </c>
      <c r="E41" s="53">
        <v>0</v>
      </c>
      <c r="F41" s="53">
        <v>0</v>
      </c>
      <c r="G41" s="53">
        <v>0</v>
      </c>
      <c r="H41" s="53">
        <v>0</v>
      </c>
      <c r="I41" s="53">
        <v>0</v>
      </c>
      <c r="J41" s="53">
        <v>0</v>
      </c>
    </row>
    <row r="42" spans="1:10" x14ac:dyDescent="0.2">
      <c r="A42" s="11">
        <v>20</v>
      </c>
      <c r="B42" s="10"/>
      <c r="C42" s="21"/>
      <c r="D42" s="11" t="s">
        <v>65</v>
      </c>
      <c r="E42" s="54">
        <f t="shared" ref="E42:J42" si="6">E43+E54+E55+E60+E65+E69+E72+E73+E74+E75+E76+E77+E78+E83+E111+E79+E82+E110+E80+E81</f>
        <v>45570.106999999989</v>
      </c>
      <c r="F42" s="54">
        <f t="shared" si="6"/>
        <v>46980.811999999998</v>
      </c>
      <c r="G42" s="54">
        <f t="shared" si="6"/>
        <v>45570.106999999989</v>
      </c>
      <c r="H42" s="54">
        <f t="shared" si="6"/>
        <v>45570.106999999989</v>
      </c>
      <c r="I42" s="54">
        <f t="shared" si="6"/>
        <v>6418.0020000000013</v>
      </c>
      <c r="J42" s="54">
        <f t="shared" si="6"/>
        <v>52725.584999999985</v>
      </c>
    </row>
    <row r="43" spans="1:10" x14ac:dyDescent="0.2">
      <c r="A43" s="8"/>
      <c r="B43" s="10" t="s">
        <v>20</v>
      </c>
      <c r="C43" s="21"/>
      <c r="D43" s="11" t="s">
        <v>66</v>
      </c>
      <c r="E43" s="54">
        <f t="shared" ref="E43:J43" si="7">E44+E45+E46+E47+E48+E49+E50+E51+E52+E53</f>
        <v>7896.1909999999998</v>
      </c>
      <c r="F43" s="54">
        <f t="shared" si="7"/>
        <v>7896.1909999999998</v>
      </c>
      <c r="G43" s="54">
        <f t="shared" si="7"/>
        <v>7896.1909999999998</v>
      </c>
      <c r="H43" s="54">
        <f t="shared" si="7"/>
        <v>7896.1909999999998</v>
      </c>
      <c r="I43" s="54">
        <f t="shared" si="7"/>
        <v>527.13399999999979</v>
      </c>
      <c r="J43" s="54">
        <f t="shared" si="7"/>
        <v>8233.8940000000002</v>
      </c>
    </row>
    <row r="44" spans="1:10" x14ac:dyDescent="0.2">
      <c r="A44" s="8"/>
      <c r="B44" s="10"/>
      <c r="C44" s="21" t="s">
        <v>20</v>
      </c>
      <c r="D44" s="8" t="s">
        <v>67</v>
      </c>
      <c r="E44" s="53">
        <v>116.069</v>
      </c>
      <c r="F44" s="53">
        <v>116.069</v>
      </c>
      <c r="G44" s="53">
        <v>116.069</v>
      </c>
      <c r="H44" s="53">
        <v>116.069</v>
      </c>
      <c r="I44" s="53">
        <v>0</v>
      </c>
      <c r="J44" s="53">
        <v>126.959</v>
      </c>
    </row>
    <row r="45" spans="1:10" x14ac:dyDescent="0.2">
      <c r="A45" s="8"/>
      <c r="B45" s="10"/>
      <c r="C45" s="21" t="s">
        <v>22</v>
      </c>
      <c r="D45" s="8" t="s">
        <v>68</v>
      </c>
      <c r="E45" s="53">
        <v>297.51</v>
      </c>
      <c r="F45" s="53">
        <v>297.51</v>
      </c>
      <c r="G45" s="53">
        <v>297.51</v>
      </c>
      <c r="H45" s="53">
        <v>297.51</v>
      </c>
      <c r="I45" s="53">
        <v>10.990999999999985</v>
      </c>
      <c r="J45" s="53">
        <v>353.74900000000002</v>
      </c>
    </row>
    <row r="46" spans="1:10" x14ac:dyDescent="0.2">
      <c r="A46" s="8"/>
      <c r="B46" s="10"/>
      <c r="C46" s="21" t="s">
        <v>24</v>
      </c>
      <c r="D46" s="8" t="s">
        <v>69</v>
      </c>
      <c r="E46" s="53">
        <v>1278.83</v>
      </c>
      <c r="F46" s="53">
        <v>1278.83</v>
      </c>
      <c r="G46" s="53">
        <v>1278.83</v>
      </c>
      <c r="H46" s="53">
        <v>1278.83</v>
      </c>
      <c r="I46" s="53">
        <v>-0.51700000000005275</v>
      </c>
      <c r="J46" s="53">
        <v>1391.7059999999999</v>
      </c>
    </row>
    <row r="47" spans="1:10" x14ac:dyDescent="0.2">
      <c r="A47" s="8"/>
      <c r="B47" s="10"/>
      <c r="C47" s="21" t="s">
        <v>26</v>
      </c>
      <c r="D47" s="8" t="s">
        <v>70</v>
      </c>
      <c r="E47" s="53">
        <v>517.95699999999999</v>
      </c>
      <c r="F47" s="53">
        <v>517.95699999999999</v>
      </c>
      <c r="G47" s="53">
        <v>517.95699999999999</v>
      </c>
      <c r="H47" s="53">
        <v>517.95699999999999</v>
      </c>
      <c r="I47" s="53">
        <v>80.033999999999992</v>
      </c>
      <c r="J47" s="53">
        <v>517.97799999999995</v>
      </c>
    </row>
    <row r="48" spans="1:10" x14ac:dyDescent="0.2">
      <c r="A48" s="8"/>
      <c r="B48" s="10"/>
      <c r="C48" s="21" t="s">
        <v>28</v>
      </c>
      <c r="D48" s="8" t="s">
        <v>71</v>
      </c>
      <c r="E48" s="53">
        <v>33.136000000000003</v>
      </c>
      <c r="F48" s="53">
        <v>33.136000000000003</v>
      </c>
      <c r="G48" s="53">
        <v>33.136000000000003</v>
      </c>
      <c r="H48" s="53">
        <v>33.136000000000003</v>
      </c>
      <c r="I48" s="53">
        <v>0</v>
      </c>
      <c r="J48" s="53">
        <v>34.308999999999997</v>
      </c>
    </row>
    <row r="49" spans="1:10" x14ac:dyDescent="0.2">
      <c r="A49" s="8"/>
      <c r="B49" s="10"/>
      <c r="C49" s="21" t="s">
        <v>30</v>
      </c>
      <c r="D49" s="8" t="s">
        <v>72</v>
      </c>
      <c r="E49" s="53">
        <v>488.399</v>
      </c>
      <c r="F49" s="53">
        <v>488.399</v>
      </c>
      <c r="G49" s="53">
        <v>488.399</v>
      </c>
      <c r="H49" s="53">
        <v>488.399</v>
      </c>
      <c r="I49" s="53">
        <v>0</v>
      </c>
      <c r="J49" s="53">
        <v>538.33299999999997</v>
      </c>
    </row>
    <row r="50" spans="1:10" x14ac:dyDescent="0.2">
      <c r="A50" s="8"/>
      <c r="B50" s="10"/>
      <c r="C50" s="21" t="s">
        <v>32</v>
      </c>
      <c r="D50" s="8" t="s">
        <v>73</v>
      </c>
      <c r="E50" s="53"/>
      <c r="F50" s="53"/>
      <c r="G50" s="53"/>
      <c r="H50" s="53"/>
      <c r="I50" s="53">
        <v>0</v>
      </c>
      <c r="J50" s="53">
        <v>0</v>
      </c>
    </row>
    <row r="51" spans="1:10" x14ac:dyDescent="0.2">
      <c r="A51" s="8"/>
      <c r="B51" s="10"/>
      <c r="C51" s="21" t="s">
        <v>34</v>
      </c>
      <c r="D51" s="8" t="s">
        <v>74</v>
      </c>
      <c r="E51" s="53">
        <v>167.46799999999999</v>
      </c>
      <c r="F51" s="53">
        <v>167.46799999999999</v>
      </c>
      <c r="G51" s="53">
        <v>167.46799999999999</v>
      </c>
      <c r="H51" s="53">
        <v>167.46799999999999</v>
      </c>
      <c r="I51" s="53">
        <v>21.363</v>
      </c>
      <c r="J51" s="53">
        <v>167.00299999999999</v>
      </c>
    </row>
    <row r="52" spans="1:10" x14ac:dyDescent="0.2">
      <c r="A52" s="8"/>
      <c r="B52" s="10"/>
      <c r="C52" s="21" t="s">
        <v>36</v>
      </c>
      <c r="D52" s="8" t="s">
        <v>75</v>
      </c>
      <c r="E52" s="53">
        <v>4975.0420000000004</v>
      </c>
      <c r="F52" s="53">
        <v>4975.0420000000004</v>
      </c>
      <c r="G52" s="53">
        <v>4975.0420000000004</v>
      </c>
      <c r="H52" s="53">
        <v>4975.0420000000004</v>
      </c>
      <c r="I52" s="53">
        <v>415.26299999999992</v>
      </c>
      <c r="J52" s="53">
        <v>5077.9390000000003</v>
      </c>
    </row>
    <row r="53" spans="1:10" x14ac:dyDescent="0.2">
      <c r="A53" s="8"/>
      <c r="B53" s="10"/>
      <c r="C53" s="21">
        <v>30</v>
      </c>
      <c r="D53" s="8" t="s">
        <v>76</v>
      </c>
      <c r="E53" s="53">
        <v>21.78</v>
      </c>
      <c r="F53" s="53">
        <v>21.78</v>
      </c>
      <c r="G53" s="53">
        <v>21.78</v>
      </c>
      <c r="H53" s="53">
        <v>21.78</v>
      </c>
      <c r="I53" s="53">
        <v>0</v>
      </c>
      <c r="J53" s="53">
        <v>25.917999999999999</v>
      </c>
    </row>
    <row r="54" spans="1:10" x14ac:dyDescent="0.2">
      <c r="A54" s="11"/>
      <c r="B54" s="10" t="s">
        <v>22</v>
      </c>
      <c r="C54" s="10"/>
      <c r="D54" s="11" t="s">
        <v>77</v>
      </c>
      <c r="E54" s="53">
        <v>173.17699999999999</v>
      </c>
      <c r="F54" s="53">
        <v>173.17699999999999</v>
      </c>
      <c r="G54" s="53">
        <v>173.17699999999999</v>
      </c>
      <c r="H54" s="53">
        <v>173.17699999999999</v>
      </c>
      <c r="I54" s="53">
        <v>25.019999999999982</v>
      </c>
      <c r="J54" s="53">
        <v>181.92400000000001</v>
      </c>
    </row>
    <row r="55" spans="1:10" x14ac:dyDescent="0.2">
      <c r="A55" s="11"/>
      <c r="B55" s="10" t="s">
        <v>24</v>
      </c>
      <c r="C55" s="10"/>
      <c r="D55" s="11" t="s">
        <v>78</v>
      </c>
      <c r="E55" s="54">
        <f t="shared" ref="E55:G55" si="8">E56+E59</f>
        <v>1246.5419999999999</v>
      </c>
      <c r="F55" s="54">
        <f t="shared" si="8"/>
        <v>1279.0709999999999</v>
      </c>
      <c r="G55" s="54">
        <f t="shared" si="8"/>
        <v>1246.5419999999999</v>
      </c>
      <c r="H55" s="54">
        <f t="shared" ref="H55:J55" si="9">H56+H59</f>
        <v>1246.5419999999999</v>
      </c>
      <c r="I55" s="54">
        <f t="shared" si="9"/>
        <v>157.92699999999991</v>
      </c>
      <c r="J55" s="54">
        <f t="shared" si="9"/>
        <v>1156.327</v>
      </c>
    </row>
    <row r="56" spans="1:10" s="25" customFormat="1" x14ac:dyDescent="0.2">
      <c r="A56" s="23"/>
      <c r="B56" s="24"/>
      <c r="C56" s="24" t="s">
        <v>20</v>
      </c>
      <c r="D56" s="23" t="s">
        <v>79</v>
      </c>
      <c r="E56" s="56">
        <f t="shared" ref="E56:G56" si="10">+E57+E58</f>
        <v>1246.5419999999999</v>
      </c>
      <c r="F56" s="56">
        <f t="shared" si="10"/>
        <v>1279.0709999999999</v>
      </c>
      <c r="G56" s="56">
        <f t="shared" si="10"/>
        <v>1246.5419999999999</v>
      </c>
      <c r="H56" s="56">
        <f t="shared" ref="H56:J56" si="11">+H57+H58</f>
        <v>1246.5419999999999</v>
      </c>
      <c r="I56" s="56">
        <f t="shared" si="11"/>
        <v>157.92699999999991</v>
      </c>
      <c r="J56" s="56">
        <f t="shared" si="11"/>
        <v>1156.327</v>
      </c>
    </row>
    <row r="57" spans="1:10" x14ac:dyDescent="0.2">
      <c r="A57" s="8"/>
      <c r="B57" s="10"/>
      <c r="C57" s="21"/>
      <c r="D57" s="8" t="s">
        <v>80</v>
      </c>
      <c r="E57" s="53">
        <v>0</v>
      </c>
      <c r="F57" s="53">
        <v>0</v>
      </c>
      <c r="G57" s="53">
        <v>0</v>
      </c>
      <c r="H57" s="53">
        <v>0</v>
      </c>
      <c r="I57" s="53">
        <v>0</v>
      </c>
      <c r="J57" s="53">
        <v>0</v>
      </c>
    </row>
    <row r="58" spans="1:10" ht="63.75" x14ac:dyDescent="0.2">
      <c r="A58" s="8"/>
      <c r="B58" s="10"/>
      <c r="C58" s="21"/>
      <c r="D58" s="26" t="s">
        <v>81</v>
      </c>
      <c r="E58" s="53">
        <v>1246.5419999999999</v>
      </c>
      <c r="F58" s="53">
        <v>1279.0709999999999</v>
      </c>
      <c r="G58" s="53">
        <v>1246.5419999999999</v>
      </c>
      <c r="H58" s="53">
        <v>1246.5419999999999</v>
      </c>
      <c r="I58" s="53">
        <v>157.92699999999991</v>
      </c>
      <c r="J58" s="53">
        <v>1156.327</v>
      </c>
    </row>
    <row r="59" spans="1:10" x14ac:dyDescent="0.2">
      <c r="A59" s="8"/>
      <c r="B59" s="10"/>
      <c r="C59" s="21" t="s">
        <v>22</v>
      </c>
      <c r="D59" s="8" t="s">
        <v>82</v>
      </c>
      <c r="E59" s="53">
        <v>0</v>
      </c>
      <c r="F59" s="53">
        <v>0</v>
      </c>
      <c r="G59" s="53">
        <v>0</v>
      </c>
      <c r="H59" s="53">
        <v>0</v>
      </c>
      <c r="I59" s="53">
        <v>0</v>
      </c>
      <c r="J59" s="53">
        <v>0</v>
      </c>
    </row>
    <row r="60" spans="1:10" x14ac:dyDescent="0.2">
      <c r="A60" s="8"/>
      <c r="B60" s="10" t="s">
        <v>26</v>
      </c>
      <c r="C60" s="21"/>
      <c r="D60" s="11" t="s">
        <v>83</v>
      </c>
      <c r="E60" s="54">
        <f>E61+E62+E63+E64</f>
        <v>14905.179999999998</v>
      </c>
      <c r="F60" s="54">
        <f t="shared" ref="F60:J60" si="12">F61+F62+F63+F64</f>
        <v>14905.179999999998</v>
      </c>
      <c r="G60" s="54">
        <f>G61+G62+G63+G64</f>
        <v>14905.179999999998</v>
      </c>
      <c r="H60" s="54">
        <f t="shared" si="12"/>
        <v>14905.179999999998</v>
      </c>
      <c r="I60" s="54">
        <f t="shared" si="12"/>
        <v>1329.7150000000001</v>
      </c>
      <c r="J60" s="54">
        <f t="shared" si="12"/>
        <v>17194.743999999999</v>
      </c>
    </row>
    <row r="61" spans="1:10" x14ac:dyDescent="0.2">
      <c r="A61" s="8"/>
      <c r="B61" s="10"/>
      <c r="C61" s="21" t="s">
        <v>20</v>
      </c>
      <c r="D61" s="8" t="s">
        <v>84</v>
      </c>
      <c r="E61" s="53">
        <v>6162.9110000000001</v>
      </c>
      <c r="F61" s="53">
        <v>6162.9110000000001</v>
      </c>
      <c r="G61" s="53">
        <v>6162.9110000000001</v>
      </c>
      <c r="H61" s="53">
        <v>6162.9110000000001</v>
      </c>
      <c r="I61" s="53">
        <v>0</v>
      </c>
      <c r="J61" s="53">
        <v>7667.027</v>
      </c>
    </row>
    <row r="62" spans="1:10" x14ac:dyDescent="0.2">
      <c r="A62" s="8"/>
      <c r="B62" s="10"/>
      <c r="C62" s="21" t="s">
        <v>22</v>
      </c>
      <c r="D62" s="27" t="s">
        <v>85</v>
      </c>
      <c r="E62" s="53">
        <v>1751.0519999999999</v>
      </c>
      <c r="F62" s="53">
        <v>1751.0519999999999</v>
      </c>
      <c r="G62" s="53">
        <v>1751.0519999999999</v>
      </c>
      <c r="H62" s="53">
        <v>1751.0519999999999</v>
      </c>
      <c r="I62" s="53">
        <v>0</v>
      </c>
      <c r="J62" s="53">
        <v>1857.201</v>
      </c>
    </row>
    <row r="63" spans="1:10" x14ac:dyDescent="0.2">
      <c r="A63" s="8"/>
      <c r="B63" s="10"/>
      <c r="C63" s="21" t="s">
        <v>24</v>
      </c>
      <c r="D63" s="8" t="s">
        <v>86</v>
      </c>
      <c r="E63" s="53">
        <v>6359.3159999999998</v>
      </c>
      <c r="F63" s="53">
        <v>6359.3159999999998</v>
      </c>
      <c r="G63" s="53">
        <v>6359.3159999999998</v>
      </c>
      <c r="H63" s="53">
        <v>6359.3159999999998</v>
      </c>
      <c r="I63" s="53">
        <v>1329.7150000000001</v>
      </c>
      <c r="J63" s="53">
        <v>6851.5879999999997</v>
      </c>
    </row>
    <row r="64" spans="1:10" x14ac:dyDescent="0.2">
      <c r="A64" s="8"/>
      <c r="B64" s="10"/>
      <c r="C64" s="21" t="s">
        <v>26</v>
      </c>
      <c r="D64" s="8" t="s">
        <v>87</v>
      </c>
      <c r="E64" s="53">
        <v>631.90099999999995</v>
      </c>
      <c r="F64" s="53">
        <v>631.90099999999995</v>
      </c>
      <c r="G64" s="53">
        <v>631.90099999999995</v>
      </c>
      <c r="H64" s="53">
        <v>631.90099999999995</v>
      </c>
      <c r="I64" s="53">
        <v>0</v>
      </c>
      <c r="J64" s="53">
        <v>818.928</v>
      </c>
    </row>
    <row r="65" spans="1:10" x14ac:dyDescent="0.2">
      <c r="A65" s="8"/>
      <c r="B65" s="10" t="s">
        <v>28</v>
      </c>
      <c r="C65" s="28"/>
      <c r="D65" s="29" t="s">
        <v>88</v>
      </c>
      <c r="E65" s="54">
        <f t="shared" ref="E65:J65" si="13">E66+E67+E68</f>
        <v>272.52300000000002</v>
      </c>
      <c r="F65" s="54">
        <f t="shared" si="13"/>
        <v>272.52300000000002</v>
      </c>
      <c r="G65" s="54">
        <f t="shared" si="13"/>
        <v>272.52300000000002</v>
      </c>
      <c r="H65" s="54">
        <f t="shared" si="13"/>
        <v>272.52300000000002</v>
      </c>
      <c r="I65" s="54">
        <f t="shared" si="13"/>
        <v>0</v>
      </c>
      <c r="J65" s="54">
        <f t="shared" si="13"/>
        <v>229.047</v>
      </c>
    </row>
    <row r="66" spans="1:10" x14ac:dyDescent="0.2">
      <c r="A66" s="8"/>
      <c r="B66" s="10"/>
      <c r="C66" s="30" t="s">
        <v>20</v>
      </c>
      <c r="D66" s="27" t="s">
        <v>89</v>
      </c>
      <c r="E66" s="53">
        <v>0</v>
      </c>
      <c r="F66" s="53">
        <v>0</v>
      </c>
      <c r="G66" s="53">
        <v>0</v>
      </c>
      <c r="H66" s="53"/>
      <c r="I66" s="53">
        <v>0</v>
      </c>
      <c r="J66" s="53">
        <v>3.7170000000000001</v>
      </c>
    </row>
    <row r="67" spans="1:10" x14ac:dyDescent="0.2">
      <c r="A67" s="8"/>
      <c r="B67" s="10"/>
      <c r="C67" s="30" t="s">
        <v>22</v>
      </c>
      <c r="D67" s="27" t="s">
        <v>90</v>
      </c>
      <c r="E67" s="53">
        <v>37.6</v>
      </c>
      <c r="F67" s="53">
        <v>37.6</v>
      </c>
      <c r="G67" s="53">
        <v>37.6</v>
      </c>
      <c r="H67" s="53">
        <v>37.6</v>
      </c>
      <c r="I67" s="53">
        <v>0</v>
      </c>
      <c r="J67" s="53">
        <v>16.446999999999999</v>
      </c>
    </row>
    <row r="68" spans="1:10" x14ac:dyDescent="0.2">
      <c r="A68" s="8"/>
      <c r="B68" s="10"/>
      <c r="C68" s="30" t="s">
        <v>24</v>
      </c>
      <c r="D68" s="27" t="s">
        <v>91</v>
      </c>
      <c r="E68" s="53">
        <v>234.923</v>
      </c>
      <c r="F68" s="53">
        <v>234.923</v>
      </c>
      <c r="G68" s="53">
        <v>234.923</v>
      </c>
      <c r="H68" s="53">
        <v>234.923</v>
      </c>
      <c r="I68" s="53">
        <v>0</v>
      </c>
      <c r="J68" s="53">
        <v>208.88300000000001</v>
      </c>
    </row>
    <row r="69" spans="1:10" x14ac:dyDescent="0.2">
      <c r="A69" s="8"/>
      <c r="B69" s="10" t="s">
        <v>30</v>
      </c>
      <c r="C69" s="10"/>
      <c r="D69" s="11" t="s">
        <v>92</v>
      </c>
      <c r="E69" s="54">
        <f t="shared" ref="E69:J69" si="14">E70+E71</f>
        <v>1.9930000000000001</v>
      </c>
      <c r="F69" s="54">
        <f t="shared" si="14"/>
        <v>1.9930000000000001</v>
      </c>
      <c r="G69" s="54">
        <f t="shared" si="14"/>
        <v>1.9930000000000001</v>
      </c>
      <c r="H69" s="54">
        <f t="shared" si="14"/>
        <v>1.9930000000000001</v>
      </c>
      <c r="I69" s="54">
        <f t="shared" si="14"/>
        <v>3.400000000000003E-2</v>
      </c>
      <c r="J69" s="54">
        <f t="shared" si="14"/>
        <v>1.9930000000000001</v>
      </c>
    </row>
    <row r="70" spans="1:10" x14ac:dyDescent="0.2">
      <c r="A70" s="8"/>
      <c r="B70" s="10"/>
      <c r="C70" s="21" t="s">
        <v>20</v>
      </c>
      <c r="D70" s="8" t="s">
        <v>93</v>
      </c>
      <c r="E70" s="53">
        <v>1.9930000000000001</v>
      </c>
      <c r="F70" s="53">
        <v>1.9930000000000001</v>
      </c>
      <c r="G70" s="53">
        <v>1.9930000000000001</v>
      </c>
      <c r="H70" s="53">
        <v>1.9930000000000001</v>
      </c>
      <c r="I70" s="53">
        <v>3.400000000000003E-2</v>
      </c>
      <c r="J70" s="53">
        <v>1.9930000000000001</v>
      </c>
    </row>
    <row r="71" spans="1:10" x14ac:dyDescent="0.2">
      <c r="A71" s="8"/>
      <c r="B71" s="10"/>
      <c r="C71" s="21" t="s">
        <v>22</v>
      </c>
      <c r="D71" s="8" t="s">
        <v>94</v>
      </c>
      <c r="E71" s="53"/>
      <c r="F71" s="53"/>
      <c r="G71" s="53"/>
      <c r="H71" s="53"/>
      <c r="I71" s="53">
        <v>0</v>
      </c>
      <c r="J71" s="53">
        <v>0</v>
      </c>
    </row>
    <row r="72" spans="1:10" x14ac:dyDescent="0.2">
      <c r="A72" s="11"/>
      <c r="B72" s="10" t="s">
        <v>36</v>
      </c>
      <c r="C72" s="10"/>
      <c r="D72" s="11" t="s">
        <v>95</v>
      </c>
      <c r="E72" s="53"/>
      <c r="F72" s="53"/>
      <c r="G72" s="53"/>
      <c r="H72" s="53"/>
      <c r="I72" s="53">
        <v>0</v>
      </c>
      <c r="J72" s="53">
        <v>0</v>
      </c>
    </row>
    <row r="73" spans="1:10" x14ac:dyDescent="0.2">
      <c r="A73" s="11"/>
      <c r="B73" s="10">
        <v>10</v>
      </c>
      <c r="C73" s="10"/>
      <c r="D73" s="31" t="s">
        <v>96</v>
      </c>
      <c r="E73" s="53"/>
      <c r="F73" s="53"/>
      <c r="G73" s="53"/>
      <c r="H73" s="53"/>
      <c r="I73" s="53">
        <v>0</v>
      </c>
      <c r="J73" s="53">
        <v>0</v>
      </c>
    </row>
    <row r="74" spans="1:10" x14ac:dyDescent="0.2">
      <c r="A74" s="11"/>
      <c r="B74" s="10">
        <v>11</v>
      </c>
      <c r="C74" s="10"/>
      <c r="D74" s="11" t="s">
        <v>97</v>
      </c>
      <c r="E74" s="53">
        <v>1.323</v>
      </c>
      <c r="F74" s="53">
        <v>1.323</v>
      </c>
      <c r="G74" s="53">
        <v>1.323</v>
      </c>
      <c r="H74" s="53">
        <v>1.323</v>
      </c>
      <c r="I74" s="53">
        <v>0</v>
      </c>
      <c r="J74" s="53">
        <v>1.518</v>
      </c>
    </row>
    <row r="75" spans="1:10" x14ac:dyDescent="0.2">
      <c r="A75" s="11"/>
      <c r="B75" s="10">
        <v>12</v>
      </c>
      <c r="C75" s="10"/>
      <c r="D75" s="11" t="s">
        <v>98</v>
      </c>
      <c r="E75" s="53">
        <v>86.355999999999995</v>
      </c>
      <c r="F75" s="53">
        <v>86.355999999999995</v>
      </c>
      <c r="G75" s="53">
        <v>86.355999999999995</v>
      </c>
      <c r="H75" s="53">
        <v>86.355999999999995</v>
      </c>
      <c r="I75" s="53">
        <v>0</v>
      </c>
      <c r="J75" s="53">
        <v>97.79</v>
      </c>
    </row>
    <row r="76" spans="1:10" x14ac:dyDescent="0.2">
      <c r="A76" s="11"/>
      <c r="B76" s="10">
        <v>13</v>
      </c>
      <c r="C76" s="10"/>
      <c r="D76" s="11" t="s">
        <v>99</v>
      </c>
      <c r="E76" s="53">
        <v>17.783000000000001</v>
      </c>
      <c r="F76" s="53">
        <v>17.783000000000001</v>
      </c>
      <c r="G76" s="53">
        <v>17.783000000000001</v>
      </c>
      <c r="H76" s="53">
        <v>17.783000000000001</v>
      </c>
      <c r="I76" s="53">
        <v>5.4600000000000009</v>
      </c>
      <c r="J76" s="53">
        <v>17.783000000000001</v>
      </c>
    </row>
    <row r="77" spans="1:10" x14ac:dyDescent="0.2">
      <c r="A77" s="11"/>
      <c r="B77" s="10">
        <v>14</v>
      </c>
      <c r="C77" s="10"/>
      <c r="D77" s="32" t="s">
        <v>100</v>
      </c>
      <c r="E77" s="53">
        <v>539.04999999999995</v>
      </c>
      <c r="F77" s="53">
        <v>539.04999999999995</v>
      </c>
      <c r="G77" s="53">
        <v>539.04999999999995</v>
      </c>
      <c r="H77" s="53">
        <v>539.04999999999995</v>
      </c>
      <c r="I77" s="53">
        <v>0</v>
      </c>
      <c r="J77" s="53">
        <v>542.23199999999997</v>
      </c>
    </row>
    <row r="78" spans="1:10" ht="25.5" x14ac:dyDescent="0.2">
      <c r="A78" s="11"/>
      <c r="B78" s="10">
        <v>25</v>
      </c>
      <c r="C78" s="11"/>
      <c r="D78" s="13" t="s">
        <v>101</v>
      </c>
      <c r="E78" s="53">
        <v>0</v>
      </c>
      <c r="F78" s="53">
        <v>0</v>
      </c>
      <c r="G78" s="53"/>
      <c r="H78" s="53"/>
      <c r="I78" s="53">
        <v>0</v>
      </c>
      <c r="J78" s="53">
        <v>0</v>
      </c>
    </row>
    <row r="79" spans="1:10" x14ac:dyDescent="0.2">
      <c r="A79" s="11"/>
      <c r="B79" s="10">
        <v>27</v>
      </c>
      <c r="C79" s="11"/>
      <c r="D79" s="13" t="s">
        <v>102</v>
      </c>
      <c r="E79" s="53">
        <v>0</v>
      </c>
      <c r="F79" s="53">
        <v>0</v>
      </c>
      <c r="G79" s="53"/>
      <c r="H79" s="53"/>
      <c r="I79" s="53">
        <v>0</v>
      </c>
      <c r="J79" s="53">
        <v>0</v>
      </c>
    </row>
    <row r="80" spans="1:10" ht="25.5" x14ac:dyDescent="0.2">
      <c r="A80" s="11"/>
      <c r="B80" s="10"/>
      <c r="C80" s="11"/>
      <c r="D80" s="33" t="s">
        <v>103</v>
      </c>
      <c r="E80" s="53">
        <v>1622.5730000000001</v>
      </c>
      <c r="F80" s="53">
        <v>403.34699999999998</v>
      </c>
      <c r="G80" s="53">
        <v>1622.5730000000001</v>
      </c>
      <c r="H80" s="53">
        <v>1622.5730000000001</v>
      </c>
      <c r="I80" s="53">
        <v>143.31700000000001</v>
      </c>
      <c r="J80" s="53">
        <v>1622.5730000000001</v>
      </c>
    </row>
    <row r="81" spans="1:10" ht="63.75" x14ac:dyDescent="0.2">
      <c r="A81" s="11"/>
      <c r="B81" s="10"/>
      <c r="C81" s="11"/>
      <c r="D81" s="33" t="s">
        <v>104</v>
      </c>
      <c r="E81" s="53">
        <v>0.23599999999999999</v>
      </c>
      <c r="F81" s="53">
        <v>0.28199999999999997</v>
      </c>
      <c r="G81" s="53">
        <v>0.23599999999999999</v>
      </c>
      <c r="H81" s="53">
        <v>0.23599999999999999</v>
      </c>
      <c r="I81" s="53">
        <v>0</v>
      </c>
      <c r="J81" s="53">
        <v>0.27600000000000002</v>
      </c>
    </row>
    <row r="82" spans="1:10" ht="38.25" x14ac:dyDescent="0.2">
      <c r="A82" s="11"/>
      <c r="B82" s="10"/>
      <c r="C82" s="11"/>
      <c r="D82" s="13" t="s">
        <v>105</v>
      </c>
      <c r="E82" s="53">
        <v>13794.431</v>
      </c>
      <c r="F82" s="53">
        <v>14510.652</v>
      </c>
      <c r="G82" s="53">
        <v>13794.431</v>
      </c>
      <c r="H82" s="53">
        <v>13794.431</v>
      </c>
      <c r="I82" s="53">
        <v>3112.2120000000014</v>
      </c>
      <c r="J82" s="53">
        <v>14385.141</v>
      </c>
    </row>
    <row r="83" spans="1:10" x14ac:dyDescent="0.2">
      <c r="A83" s="11"/>
      <c r="B83" s="10"/>
      <c r="C83" s="11"/>
      <c r="D83" s="11" t="s">
        <v>106</v>
      </c>
      <c r="E83" s="54">
        <f t="shared" ref="E83:J83" si="15">+E84+E91+E92+E93+E94+E95+E96+E97+E98+E99+E100+E101+E102+E107+E108+E109</f>
        <v>4796.1020000000008</v>
      </c>
      <c r="F83" s="54">
        <f t="shared" si="15"/>
        <v>6677.2370000000001</v>
      </c>
      <c r="G83" s="54">
        <f t="shared" si="15"/>
        <v>4796.1020000000008</v>
      </c>
      <c r="H83" s="54">
        <f t="shared" si="15"/>
        <v>4796.1020000000008</v>
      </c>
      <c r="I83" s="54">
        <f t="shared" si="15"/>
        <v>1095.9280000000003</v>
      </c>
      <c r="J83" s="54">
        <f t="shared" si="15"/>
        <v>5240.625</v>
      </c>
    </row>
    <row r="84" spans="1:10" x14ac:dyDescent="0.2">
      <c r="A84" s="34"/>
      <c r="B84" s="35"/>
      <c r="C84" s="34"/>
      <c r="D84" s="36" t="s">
        <v>107</v>
      </c>
      <c r="E84" s="56">
        <f t="shared" ref="E84:J84" si="16">+E85+E86+E87+E88+E89+E90</f>
        <v>4355.4840000000004</v>
      </c>
      <c r="F84" s="56">
        <f t="shared" si="16"/>
        <v>6000.99</v>
      </c>
      <c r="G84" s="56">
        <f t="shared" si="16"/>
        <v>4355.4840000000004</v>
      </c>
      <c r="H84" s="56">
        <f t="shared" si="16"/>
        <v>4355.4840000000004</v>
      </c>
      <c r="I84" s="56">
        <f t="shared" si="16"/>
        <v>909.02400000000034</v>
      </c>
      <c r="J84" s="56">
        <f t="shared" si="16"/>
        <v>4612.491</v>
      </c>
    </row>
    <row r="85" spans="1:10" ht="25.5" x14ac:dyDescent="0.2">
      <c r="A85" s="34"/>
      <c r="B85" s="35"/>
      <c r="C85" s="34"/>
      <c r="D85" s="37" t="s">
        <v>108</v>
      </c>
      <c r="E85" s="53">
        <v>4355.4840000000004</v>
      </c>
      <c r="F85" s="53">
        <v>6000.99</v>
      </c>
      <c r="G85" s="53">
        <v>4355.4840000000004</v>
      </c>
      <c r="H85" s="53">
        <v>4355.4840000000004</v>
      </c>
      <c r="I85" s="53">
        <v>909.02400000000034</v>
      </c>
      <c r="J85" s="53">
        <v>4612.491</v>
      </c>
    </row>
    <row r="86" spans="1:10" ht="25.5" x14ac:dyDescent="0.2">
      <c r="A86" s="34"/>
      <c r="B86" s="35"/>
      <c r="C86" s="34"/>
      <c r="D86" s="37" t="s">
        <v>109</v>
      </c>
      <c r="E86" s="53">
        <v>0</v>
      </c>
      <c r="F86" s="53">
        <v>0</v>
      </c>
      <c r="G86" s="53"/>
      <c r="H86" s="53"/>
      <c r="I86" s="53">
        <v>0</v>
      </c>
      <c r="J86" s="53">
        <v>0</v>
      </c>
    </row>
    <row r="87" spans="1:10" ht="51" x14ac:dyDescent="0.2">
      <c r="A87" s="34"/>
      <c r="B87" s="35"/>
      <c r="C87" s="34"/>
      <c r="D87" s="37" t="s">
        <v>110</v>
      </c>
      <c r="E87" s="53">
        <v>0</v>
      </c>
      <c r="F87" s="53">
        <v>0</v>
      </c>
      <c r="G87" s="53"/>
      <c r="H87" s="53"/>
      <c r="I87" s="53">
        <v>0</v>
      </c>
      <c r="J87" s="53">
        <v>0</v>
      </c>
    </row>
    <row r="88" spans="1:10" ht="25.5" x14ac:dyDescent="0.2">
      <c r="A88" s="34"/>
      <c r="B88" s="35"/>
      <c r="C88" s="34"/>
      <c r="D88" s="37" t="s">
        <v>111</v>
      </c>
      <c r="E88" s="53">
        <v>0</v>
      </c>
      <c r="F88" s="53">
        <v>0</v>
      </c>
      <c r="G88" s="53"/>
      <c r="H88" s="53"/>
      <c r="I88" s="53">
        <v>0</v>
      </c>
      <c r="J88" s="53">
        <v>0</v>
      </c>
    </row>
    <row r="89" spans="1:10" ht="25.5" x14ac:dyDescent="0.2">
      <c r="A89" s="34"/>
      <c r="B89" s="35"/>
      <c r="C89" s="34"/>
      <c r="D89" s="37" t="s">
        <v>112</v>
      </c>
      <c r="E89" s="53">
        <v>0</v>
      </c>
      <c r="F89" s="53">
        <v>0</v>
      </c>
      <c r="G89" s="53"/>
      <c r="H89" s="53"/>
      <c r="I89" s="53">
        <v>0</v>
      </c>
      <c r="J89" s="53">
        <v>0</v>
      </c>
    </row>
    <row r="90" spans="1:10" x14ac:dyDescent="0.2">
      <c r="A90" s="34"/>
      <c r="B90" s="35"/>
      <c r="C90" s="34"/>
      <c r="D90" s="37" t="s">
        <v>113</v>
      </c>
      <c r="E90" s="53">
        <v>0</v>
      </c>
      <c r="F90" s="53">
        <v>0</v>
      </c>
      <c r="G90" s="53"/>
      <c r="H90" s="53"/>
      <c r="I90" s="53">
        <v>0</v>
      </c>
      <c r="J90" s="53">
        <v>0</v>
      </c>
    </row>
    <row r="91" spans="1:10" x14ac:dyDescent="0.2">
      <c r="A91" s="8"/>
      <c r="B91" s="10"/>
      <c r="C91" s="8"/>
      <c r="D91" s="38" t="s">
        <v>114</v>
      </c>
      <c r="E91" s="53">
        <v>0</v>
      </c>
      <c r="F91" s="53">
        <v>0</v>
      </c>
      <c r="G91" s="53"/>
      <c r="H91" s="53"/>
      <c r="I91" s="53">
        <v>0</v>
      </c>
      <c r="J91" s="53">
        <v>0</v>
      </c>
    </row>
    <row r="92" spans="1:10" ht="25.5" x14ac:dyDescent="0.2">
      <c r="A92" s="8"/>
      <c r="B92" s="10"/>
      <c r="C92" s="8"/>
      <c r="D92" s="38" t="s">
        <v>115</v>
      </c>
      <c r="E92" s="53">
        <v>0</v>
      </c>
      <c r="F92" s="53">
        <v>0</v>
      </c>
      <c r="G92" s="53"/>
      <c r="H92" s="53"/>
      <c r="I92" s="53">
        <v>0</v>
      </c>
      <c r="J92" s="53">
        <v>0</v>
      </c>
    </row>
    <row r="93" spans="1:10" x14ac:dyDescent="0.2">
      <c r="A93" s="8"/>
      <c r="B93" s="10"/>
      <c r="C93" s="8"/>
      <c r="D93" s="38" t="s">
        <v>116</v>
      </c>
      <c r="E93" s="53">
        <v>31.032</v>
      </c>
      <c r="F93" s="53">
        <v>68</v>
      </c>
      <c r="G93" s="53">
        <v>31.032</v>
      </c>
      <c r="H93" s="53">
        <v>31.032</v>
      </c>
      <c r="I93" s="53">
        <v>21.483000000000001</v>
      </c>
      <c r="J93" s="53">
        <v>134.792</v>
      </c>
    </row>
    <row r="94" spans="1:10" ht="25.5" x14ac:dyDescent="0.2">
      <c r="A94" s="8"/>
      <c r="B94" s="10"/>
      <c r="C94" s="8"/>
      <c r="D94" s="39" t="s">
        <v>117</v>
      </c>
      <c r="E94" s="53">
        <v>221.124</v>
      </c>
      <c r="F94" s="53">
        <v>471</v>
      </c>
      <c r="G94" s="53">
        <v>221.124</v>
      </c>
      <c r="H94" s="53">
        <v>221.124</v>
      </c>
      <c r="I94" s="53">
        <v>78.515999999999991</v>
      </c>
      <c r="J94" s="53">
        <v>348.58499999999998</v>
      </c>
    </row>
    <row r="95" spans="1:10" ht="25.5" x14ac:dyDescent="0.2">
      <c r="A95" s="8"/>
      <c r="B95" s="10"/>
      <c r="C95" s="8"/>
      <c r="D95" s="38" t="s">
        <v>118</v>
      </c>
      <c r="E95" s="53"/>
      <c r="F95" s="53">
        <v>3</v>
      </c>
      <c r="G95" s="53"/>
      <c r="H95" s="53"/>
      <c r="I95" s="53">
        <v>0</v>
      </c>
      <c r="J95" s="53">
        <v>0</v>
      </c>
    </row>
    <row r="96" spans="1:10" ht="38.25" x14ac:dyDescent="0.2">
      <c r="A96" s="8"/>
      <c r="B96" s="10"/>
      <c r="C96" s="8"/>
      <c r="D96" s="40" t="s">
        <v>119</v>
      </c>
      <c r="E96" s="53"/>
      <c r="F96" s="53"/>
      <c r="G96" s="53"/>
      <c r="H96" s="53"/>
      <c r="I96" s="53">
        <v>0</v>
      </c>
      <c r="J96" s="53">
        <v>0</v>
      </c>
    </row>
    <row r="97" spans="1:10" x14ac:dyDescent="0.2">
      <c r="A97" s="8"/>
      <c r="B97" s="10"/>
      <c r="C97" s="8"/>
      <c r="D97" s="38" t="s">
        <v>120</v>
      </c>
      <c r="E97" s="53"/>
      <c r="F97" s="53"/>
      <c r="G97" s="53"/>
      <c r="H97" s="53"/>
      <c r="I97" s="53">
        <v>0</v>
      </c>
      <c r="J97" s="53">
        <v>0</v>
      </c>
    </row>
    <row r="98" spans="1:10" x14ac:dyDescent="0.2">
      <c r="A98" s="8"/>
      <c r="B98" s="10"/>
      <c r="C98" s="8"/>
      <c r="D98" s="38" t="s">
        <v>121</v>
      </c>
      <c r="E98" s="53">
        <v>188.46199999999999</v>
      </c>
      <c r="F98" s="53">
        <v>134.24700000000001</v>
      </c>
      <c r="G98" s="53">
        <v>188.46199999999999</v>
      </c>
      <c r="H98" s="53">
        <v>188.46199999999999</v>
      </c>
      <c r="I98" s="53">
        <v>86.904999999999987</v>
      </c>
      <c r="J98" s="53">
        <v>144.75700000000001</v>
      </c>
    </row>
    <row r="99" spans="1:10" ht="25.5" x14ac:dyDescent="0.2">
      <c r="A99" s="34"/>
      <c r="B99" s="35"/>
      <c r="C99" s="34"/>
      <c r="D99" s="38" t="s">
        <v>122</v>
      </c>
      <c r="E99" s="53">
        <v>0</v>
      </c>
      <c r="F99" s="53">
        <v>0</v>
      </c>
      <c r="G99" s="53">
        <v>0</v>
      </c>
      <c r="H99" s="53"/>
      <c r="I99" s="53">
        <v>0</v>
      </c>
      <c r="J99" s="53">
        <v>0</v>
      </c>
    </row>
    <row r="100" spans="1:10" x14ac:dyDescent="0.2">
      <c r="A100" s="34"/>
      <c r="B100" s="35"/>
      <c r="C100" s="34"/>
      <c r="D100" s="40" t="s">
        <v>123</v>
      </c>
      <c r="E100" s="53">
        <v>0</v>
      </c>
      <c r="F100" s="53">
        <v>0</v>
      </c>
      <c r="G100" s="53">
        <v>0</v>
      </c>
      <c r="H100" s="53"/>
      <c r="I100" s="53">
        <v>0</v>
      </c>
      <c r="J100" s="53">
        <v>0</v>
      </c>
    </row>
    <row r="101" spans="1:10" x14ac:dyDescent="0.2">
      <c r="A101" s="34"/>
      <c r="B101" s="35"/>
      <c r="C101" s="34"/>
      <c r="D101" s="38" t="s">
        <v>124</v>
      </c>
      <c r="E101" s="53">
        <v>0</v>
      </c>
      <c r="F101" s="53">
        <v>0</v>
      </c>
      <c r="G101" s="53">
        <v>0</v>
      </c>
      <c r="H101" s="53"/>
      <c r="I101" s="53">
        <v>0</v>
      </c>
      <c r="J101" s="53">
        <v>0</v>
      </c>
    </row>
    <row r="102" spans="1:10" s="1" customFormat="1" ht="25.5" x14ac:dyDescent="0.2">
      <c r="A102" s="41"/>
      <c r="B102" s="35"/>
      <c r="C102" s="41"/>
      <c r="D102" s="42" t="s">
        <v>125</v>
      </c>
      <c r="E102" s="54">
        <f t="shared" ref="E102:J102" si="17">+E103+E104+E105+E106</f>
        <v>0</v>
      </c>
      <c r="F102" s="54">
        <f t="shared" si="17"/>
        <v>0</v>
      </c>
      <c r="G102" s="54">
        <f t="shared" si="17"/>
        <v>0</v>
      </c>
      <c r="H102" s="54">
        <f t="shared" si="17"/>
        <v>0</v>
      </c>
      <c r="I102" s="54">
        <f t="shared" si="17"/>
        <v>0</v>
      </c>
      <c r="J102" s="54">
        <f t="shared" si="17"/>
        <v>0</v>
      </c>
    </row>
    <row r="103" spans="1:10" x14ac:dyDescent="0.2">
      <c r="A103" s="34"/>
      <c r="B103" s="35"/>
      <c r="C103" s="34"/>
      <c r="D103" s="43" t="s">
        <v>126</v>
      </c>
      <c r="E103" s="53">
        <v>0</v>
      </c>
      <c r="F103" s="53">
        <v>0</v>
      </c>
      <c r="G103" s="53">
        <v>0</v>
      </c>
      <c r="H103" s="53">
        <v>0</v>
      </c>
      <c r="I103" s="53">
        <v>0</v>
      </c>
      <c r="J103" s="53">
        <v>0</v>
      </c>
    </row>
    <row r="104" spans="1:10" ht="25.5" x14ac:dyDescent="0.2">
      <c r="A104" s="34"/>
      <c r="B104" s="35"/>
      <c r="C104" s="34"/>
      <c r="D104" s="43" t="s">
        <v>127</v>
      </c>
      <c r="E104" s="53">
        <v>0</v>
      </c>
      <c r="F104" s="53">
        <v>0</v>
      </c>
      <c r="G104" s="53">
        <v>0</v>
      </c>
      <c r="H104" s="53">
        <v>0</v>
      </c>
      <c r="I104" s="53">
        <v>0</v>
      </c>
      <c r="J104" s="53">
        <v>0</v>
      </c>
    </row>
    <row r="105" spans="1:10" ht="25.5" x14ac:dyDescent="0.2">
      <c r="A105" s="34"/>
      <c r="B105" s="35"/>
      <c r="C105" s="34"/>
      <c r="D105" s="43" t="s">
        <v>128</v>
      </c>
      <c r="E105" s="53">
        <v>0</v>
      </c>
      <c r="F105" s="53">
        <v>0</v>
      </c>
      <c r="G105" s="53">
        <v>0</v>
      </c>
      <c r="H105" s="53">
        <v>0</v>
      </c>
      <c r="I105" s="53">
        <v>0</v>
      </c>
      <c r="J105" s="53">
        <v>0</v>
      </c>
    </row>
    <row r="106" spans="1:10" ht="25.5" x14ac:dyDescent="0.2">
      <c r="A106" s="34"/>
      <c r="B106" s="35"/>
      <c r="C106" s="34"/>
      <c r="D106" s="43" t="s">
        <v>129</v>
      </c>
      <c r="E106" s="53">
        <v>0</v>
      </c>
      <c r="F106" s="53">
        <v>0</v>
      </c>
      <c r="G106" s="53">
        <v>0</v>
      </c>
      <c r="H106" s="53">
        <v>0</v>
      </c>
      <c r="I106" s="53">
        <v>0</v>
      </c>
      <c r="J106" s="53">
        <v>0</v>
      </c>
    </row>
    <row r="107" spans="1:10" ht="25.5" x14ac:dyDescent="0.2">
      <c r="A107" s="34"/>
      <c r="B107" s="35"/>
      <c r="C107" s="34"/>
      <c r="D107" s="38" t="s">
        <v>130</v>
      </c>
      <c r="E107" s="53">
        <v>0</v>
      </c>
      <c r="F107" s="53">
        <v>0</v>
      </c>
      <c r="G107" s="53">
        <v>0</v>
      </c>
      <c r="H107" s="53">
        <v>0</v>
      </c>
      <c r="I107" s="53">
        <v>0</v>
      </c>
      <c r="J107" s="53">
        <v>0</v>
      </c>
    </row>
    <row r="108" spans="1:10" x14ac:dyDescent="0.2">
      <c r="A108" s="34"/>
      <c r="B108" s="35"/>
      <c r="C108" s="34"/>
      <c r="D108" s="38" t="s">
        <v>131</v>
      </c>
      <c r="E108" s="53">
        <v>0</v>
      </c>
      <c r="F108" s="53">
        <v>0</v>
      </c>
      <c r="G108" s="53">
        <v>0</v>
      </c>
      <c r="H108" s="53">
        <v>0</v>
      </c>
      <c r="I108" s="53">
        <v>0</v>
      </c>
      <c r="J108" s="53">
        <v>0</v>
      </c>
    </row>
    <row r="109" spans="1:10" x14ac:dyDescent="0.2">
      <c r="A109" s="34"/>
      <c r="B109" s="35"/>
      <c r="C109" s="44"/>
      <c r="D109" s="45" t="s">
        <v>132</v>
      </c>
      <c r="E109" s="53">
        <v>0</v>
      </c>
      <c r="F109" s="53">
        <v>0</v>
      </c>
      <c r="G109" s="53">
        <v>0</v>
      </c>
      <c r="H109" s="53">
        <v>0</v>
      </c>
      <c r="I109" s="53">
        <v>0</v>
      </c>
      <c r="J109" s="53">
        <v>0</v>
      </c>
    </row>
    <row r="110" spans="1:10" ht="78.75" customHeight="1" x14ac:dyDescent="0.2">
      <c r="A110" s="8"/>
      <c r="B110" s="10"/>
      <c r="C110" s="59" t="s">
        <v>133</v>
      </c>
      <c r="D110" s="60"/>
      <c r="E110" s="53">
        <v>0</v>
      </c>
      <c r="F110" s="53">
        <v>0</v>
      </c>
      <c r="G110" s="53">
        <v>0</v>
      </c>
      <c r="H110" s="53">
        <v>0</v>
      </c>
      <c r="I110" s="53">
        <v>0</v>
      </c>
      <c r="J110" s="53">
        <v>0</v>
      </c>
    </row>
    <row r="111" spans="1:10" x14ac:dyDescent="0.2">
      <c r="A111" s="8"/>
      <c r="B111" s="10">
        <v>30</v>
      </c>
      <c r="C111" s="8"/>
      <c r="D111" s="11" t="s">
        <v>134</v>
      </c>
      <c r="E111" s="54">
        <f t="shared" ref="E111:J111" si="18">E113+E114+E115+E116+E112</f>
        <v>216.64699999999999</v>
      </c>
      <c r="F111" s="54">
        <f t="shared" si="18"/>
        <v>216.64699999999999</v>
      </c>
      <c r="G111" s="54">
        <f t="shared" si="18"/>
        <v>216.64699999999999</v>
      </c>
      <c r="H111" s="54">
        <f t="shared" si="18"/>
        <v>216.64699999999999</v>
      </c>
      <c r="I111" s="54">
        <f t="shared" si="18"/>
        <v>21.254999999999981</v>
      </c>
      <c r="J111" s="54">
        <f t="shared" si="18"/>
        <v>3819.7180000000003</v>
      </c>
    </row>
    <row r="112" spans="1:10" x14ac:dyDescent="0.2">
      <c r="A112" s="8"/>
      <c r="B112" s="10"/>
      <c r="C112" s="21" t="s">
        <v>20</v>
      </c>
      <c r="D112" s="8" t="s">
        <v>135</v>
      </c>
      <c r="E112" s="53">
        <v>1.4450000000000001</v>
      </c>
      <c r="F112" s="53">
        <v>1.4450000000000001</v>
      </c>
      <c r="G112" s="53">
        <v>1.4450000000000001</v>
      </c>
      <c r="H112" s="53">
        <v>1.4450000000000001</v>
      </c>
      <c r="I112" s="53">
        <v>0</v>
      </c>
      <c r="J112" s="53">
        <v>1.4450000000000001</v>
      </c>
    </row>
    <row r="113" spans="1:10" x14ac:dyDescent="0.2">
      <c r="A113" s="8"/>
      <c r="B113" s="10"/>
      <c r="C113" s="21" t="s">
        <v>24</v>
      </c>
      <c r="D113" s="8" t="s">
        <v>136</v>
      </c>
      <c r="E113" s="53">
        <v>44.192</v>
      </c>
      <c r="F113" s="53">
        <v>44.192</v>
      </c>
      <c r="G113" s="53">
        <v>44.192</v>
      </c>
      <c r="H113" s="53">
        <v>44.192</v>
      </c>
      <c r="I113" s="53">
        <v>7.7289999999999992</v>
      </c>
      <c r="J113" s="53">
        <v>44.192</v>
      </c>
    </row>
    <row r="114" spans="1:10" x14ac:dyDescent="0.2">
      <c r="A114" s="8"/>
      <c r="B114" s="8"/>
      <c r="C114" s="21" t="s">
        <v>26</v>
      </c>
      <c r="D114" s="8" t="s">
        <v>137</v>
      </c>
      <c r="E114" s="53"/>
      <c r="F114" s="53"/>
      <c r="G114" s="53"/>
      <c r="H114" s="53"/>
      <c r="I114" s="53">
        <v>0</v>
      </c>
      <c r="J114" s="53">
        <v>0</v>
      </c>
    </row>
    <row r="115" spans="1:10" x14ac:dyDescent="0.2">
      <c r="A115" s="8"/>
      <c r="B115" s="8"/>
      <c r="C115" s="21" t="s">
        <v>36</v>
      </c>
      <c r="D115" s="8" t="s">
        <v>138</v>
      </c>
      <c r="E115" s="53"/>
      <c r="F115" s="53"/>
      <c r="G115" s="53"/>
      <c r="H115" s="53"/>
      <c r="I115" s="53">
        <v>0</v>
      </c>
      <c r="J115" s="53">
        <v>0</v>
      </c>
    </row>
    <row r="116" spans="1:10" x14ac:dyDescent="0.2">
      <c r="A116" s="8"/>
      <c r="B116" s="8"/>
      <c r="C116" s="8">
        <v>30</v>
      </c>
      <c r="D116" s="8" t="s">
        <v>139</v>
      </c>
      <c r="E116" s="53">
        <v>171.01</v>
      </c>
      <c r="F116" s="53">
        <v>171.01</v>
      </c>
      <c r="G116" s="53">
        <v>171.01</v>
      </c>
      <c r="H116" s="53">
        <v>171.01</v>
      </c>
      <c r="I116" s="53">
        <v>13.525999999999982</v>
      </c>
      <c r="J116" s="53">
        <v>3774.0810000000001</v>
      </c>
    </row>
    <row r="117" spans="1:10" x14ac:dyDescent="0.2">
      <c r="A117" s="11">
        <v>59</v>
      </c>
      <c r="B117" s="8"/>
      <c r="C117" s="8"/>
      <c r="D117" s="11" t="s">
        <v>140</v>
      </c>
      <c r="E117" s="54">
        <f t="shared" ref="E117:J117" si="19">+E119+E118</f>
        <v>328.34399999999999</v>
      </c>
      <c r="F117" s="54">
        <f t="shared" si="19"/>
        <v>328.34399999999999</v>
      </c>
      <c r="G117" s="54">
        <f t="shared" si="19"/>
        <v>328.34399999999999</v>
      </c>
      <c r="H117" s="54">
        <f t="shared" si="19"/>
        <v>328.34399999999999</v>
      </c>
      <c r="I117" s="54">
        <f t="shared" si="19"/>
        <v>45.307999999999993</v>
      </c>
      <c r="J117" s="54">
        <f t="shared" si="19"/>
        <v>407.94200000000001</v>
      </c>
    </row>
    <row r="118" spans="1:10" x14ac:dyDescent="0.2">
      <c r="A118" s="11"/>
      <c r="B118" s="11">
        <v>17</v>
      </c>
      <c r="C118" s="8"/>
      <c r="D118" s="8" t="s">
        <v>141</v>
      </c>
      <c r="E118" s="53">
        <v>0</v>
      </c>
      <c r="F118" s="53">
        <v>0</v>
      </c>
      <c r="G118" s="53">
        <v>0</v>
      </c>
      <c r="H118" s="53">
        <v>0</v>
      </c>
      <c r="I118" s="53">
        <v>0</v>
      </c>
      <c r="J118" s="53">
        <v>0</v>
      </c>
    </row>
    <row r="119" spans="1:10" x14ac:dyDescent="0.2">
      <c r="A119" s="8"/>
      <c r="B119" s="11">
        <v>40</v>
      </c>
      <c r="C119" s="8"/>
      <c r="D119" s="8" t="s">
        <v>142</v>
      </c>
      <c r="E119" s="53">
        <v>328.34399999999999</v>
      </c>
      <c r="F119" s="53">
        <v>328.34399999999999</v>
      </c>
      <c r="G119" s="53">
        <v>328.34399999999999</v>
      </c>
      <c r="H119" s="53">
        <v>328.34399999999999</v>
      </c>
      <c r="I119" s="53">
        <v>45.307999999999993</v>
      </c>
      <c r="J119" s="53">
        <v>407.94200000000001</v>
      </c>
    </row>
    <row r="120" spans="1:10" x14ac:dyDescent="0.2">
      <c r="A120" s="11">
        <v>70</v>
      </c>
      <c r="B120" s="8"/>
      <c r="C120" s="8"/>
      <c r="D120" s="11" t="s">
        <v>143</v>
      </c>
      <c r="E120" s="54">
        <f t="shared" ref="E120:J120" si="20">E121</f>
        <v>0</v>
      </c>
      <c r="F120" s="54">
        <f t="shared" si="20"/>
        <v>0</v>
      </c>
      <c r="G120" s="54">
        <f t="shared" si="20"/>
        <v>0</v>
      </c>
      <c r="H120" s="54">
        <f t="shared" si="20"/>
        <v>0</v>
      </c>
      <c r="I120" s="54">
        <f t="shared" si="20"/>
        <v>0</v>
      </c>
      <c r="J120" s="54">
        <f t="shared" si="20"/>
        <v>40.792000000000002</v>
      </c>
    </row>
    <row r="121" spans="1:10" x14ac:dyDescent="0.2">
      <c r="A121" s="11">
        <v>71</v>
      </c>
      <c r="B121" s="8"/>
      <c r="C121" s="8"/>
      <c r="D121" s="11" t="s">
        <v>144</v>
      </c>
      <c r="E121" s="54">
        <f t="shared" ref="E121:J121" si="21">E122+E127</f>
        <v>0</v>
      </c>
      <c r="F121" s="54">
        <f t="shared" si="21"/>
        <v>0</v>
      </c>
      <c r="G121" s="54">
        <f t="shared" si="21"/>
        <v>0</v>
      </c>
      <c r="H121" s="54">
        <f t="shared" si="21"/>
        <v>0</v>
      </c>
      <c r="I121" s="54">
        <f t="shared" si="21"/>
        <v>0</v>
      </c>
      <c r="J121" s="54">
        <f t="shared" si="21"/>
        <v>40.792000000000002</v>
      </c>
    </row>
    <row r="122" spans="1:10" x14ac:dyDescent="0.2">
      <c r="A122" s="8"/>
      <c r="B122" s="10" t="s">
        <v>20</v>
      </c>
      <c r="C122" s="21"/>
      <c r="D122" s="11" t="s">
        <v>145</v>
      </c>
      <c r="E122" s="54">
        <f t="shared" ref="E122:J122" si="22">E123+E124+E125+E126</f>
        <v>0</v>
      </c>
      <c r="F122" s="54">
        <f t="shared" si="22"/>
        <v>0</v>
      </c>
      <c r="G122" s="54">
        <f t="shared" si="22"/>
        <v>0</v>
      </c>
      <c r="H122" s="54">
        <f t="shared" si="22"/>
        <v>0</v>
      </c>
      <c r="I122" s="54">
        <f t="shared" si="22"/>
        <v>0</v>
      </c>
      <c r="J122" s="54">
        <f t="shared" si="22"/>
        <v>40.792000000000002</v>
      </c>
    </row>
    <row r="123" spans="1:10" x14ac:dyDescent="0.2">
      <c r="A123" s="8"/>
      <c r="B123" s="8"/>
      <c r="C123" s="21" t="s">
        <v>20</v>
      </c>
      <c r="D123" s="8" t="s">
        <v>146</v>
      </c>
      <c r="E123" s="53">
        <v>0</v>
      </c>
      <c r="F123" s="53">
        <v>0</v>
      </c>
      <c r="G123" s="53">
        <v>0</v>
      </c>
      <c r="H123" s="53">
        <v>0</v>
      </c>
      <c r="I123" s="53">
        <v>0</v>
      </c>
      <c r="J123" s="53">
        <v>0</v>
      </c>
    </row>
    <row r="124" spans="1:10" x14ac:dyDescent="0.2">
      <c r="A124" s="8"/>
      <c r="B124" s="8"/>
      <c r="C124" s="21" t="s">
        <v>22</v>
      </c>
      <c r="D124" s="8" t="s">
        <v>147</v>
      </c>
      <c r="E124" s="53">
        <v>0</v>
      </c>
      <c r="F124" s="53">
        <v>0</v>
      </c>
      <c r="G124" s="53">
        <v>0</v>
      </c>
      <c r="H124" s="53">
        <v>0</v>
      </c>
      <c r="I124" s="53">
        <v>0</v>
      </c>
      <c r="J124" s="53">
        <v>40.792000000000002</v>
      </c>
    </row>
    <row r="125" spans="1:10" x14ac:dyDescent="0.2">
      <c r="A125" s="8"/>
      <c r="B125" s="8"/>
      <c r="C125" s="21" t="s">
        <v>24</v>
      </c>
      <c r="D125" s="8" t="s">
        <v>148</v>
      </c>
      <c r="E125" s="53">
        <v>0</v>
      </c>
      <c r="F125" s="53">
        <v>0</v>
      </c>
      <c r="G125" s="53">
        <v>0</v>
      </c>
      <c r="H125" s="53">
        <v>0</v>
      </c>
      <c r="I125" s="53">
        <v>0</v>
      </c>
      <c r="J125" s="53">
        <v>0</v>
      </c>
    </row>
    <row r="126" spans="1:10" x14ac:dyDescent="0.2">
      <c r="A126" s="8"/>
      <c r="B126" s="8"/>
      <c r="C126" s="21" t="s">
        <v>149</v>
      </c>
      <c r="D126" s="8" t="s">
        <v>150</v>
      </c>
      <c r="E126" s="53">
        <v>0</v>
      </c>
      <c r="F126" s="53">
        <v>0</v>
      </c>
      <c r="G126" s="53">
        <v>0</v>
      </c>
      <c r="H126" s="53">
        <v>0</v>
      </c>
      <c r="I126" s="53">
        <v>0</v>
      </c>
      <c r="J126" s="53">
        <v>0</v>
      </c>
    </row>
    <row r="127" spans="1:10" x14ac:dyDescent="0.2">
      <c r="A127" s="8"/>
      <c r="B127" s="10" t="s">
        <v>24</v>
      </c>
      <c r="C127" s="21"/>
      <c r="D127" s="8" t="s">
        <v>151</v>
      </c>
      <c r="E127" s="53">
        <v>0</v>
      </c>
      <c r="F127" s="53">
        <v>0</v>
      </c>
      <c r="G127" s="53">
        <v>0</v>
      </c>
      <c r="H127" s="53">
        <v>0</v>
      </c>
      <c r="I127" s="53">
        <v>0</v>
      </c>
      <c r="J127" s="53">
        <v>0</v>
      </c>
    </row>
    <row r="128" spans="1:10" ht="15" customHeight="1" x14ac:dyDescent="0.2">
      <c r="A128" s="8"/>
      <c r="B128" s="10">
        <v>85</v>
      </c>
      <c r="C128" s="21"/>
      <c r="D128" s="46" t="s">
        <v>152</v>
      </c>
      <c r="E128" s="53">
        <v>-1007.112</v>
      </c>
      <c r="F128" s="53">
        <v>-1007.112</v>
      </c>
      <c r="G128" s="53">
        <v>-1007.112</v>
      </c>
      <c r="H128" s="53">
        <v>-1007.112</v>
      </c>
      <c r="I128" s="53">
        <v>-13.886999999999944</v>
      </c>
      <c r="J128" s="53">
        <v>0</v>
      </c>
    </row>
    <row r="129" spans="1:10" ht="15" customHeight="1" x14ac:dyDescent="0.2">
      <c r="A129" s="4"/>
      <c r="B129" s="47"/>
      <c r="C129" s="48"/>
      <c r="D129" s="20"/>
      <c r="E129" s="14"/>
      <c r="F129" s="14"/>
      <c r="G129" s="14"/>
      <c r="H129" s="14"/>
      <c r="I129" s="14"/>
      <c r="J129" s="14"/>
    </row>
    <row r="130" spans="1:10" s="49" customFormat="1" ht="15" x14ac:dyDescent="0.2">
      <c r="A130" s="61" t="s">
        <v>153</v>
      </c>
      <c r="B130" s="61"/>
      <c r="C130" s="61"/>
      <c r="D130" s="61"/>
      <c r="E130" s="61"/>
      <c r="F130" s="61"/>
      <c r="G130" s="61"/>
      <c r="H130" s="61"/>
      <c r="I130" s="61"/>
      <c r="J130" s="61"/>
    </row>
    <row r="131" spans="1:10" s="49" customFormat="1" x14ac:dyDescent="0.2">
      <c r="A131" s="4"/>
      <c r="B131" s="58"/>
      <c r="C131" s="4"/>
      <c r="D131" s="4"/>
      <c r="E131" s="4"/>
      <c r="F131" s="4"/>
      <c r="G131" s="4"/>
      <c r="H131" s="4"/>
      <c r="I131" s="4"/>
      <c r="J131" s="4"/>
    </row>
    <row r="132" spans="1:10" s="49" customFormat="1" x14ac:dyDescent="0.2">
      <c r="A132" s="4"/>
      <c r="B132" s="50"/>
      <c r="C132" s="50"/>
      <c r="H132" s="51"/>
      <c r="I132" s="52"/>
      <c r="J132" s="52"/>
    </row>
    <row r="134" spans="1:10" x14ac:dyDescent="0.2">
      <c r="D134" s="50" t="s">
        <v>155</v>
      </c>
      <c r="F134" s="57" t="s">
        <v>156</v>
      </c>
    </row>
    <row r="135" spans="1:10" x14ac:dyDescent="0.2">
      <c r="D135" s="3" t="s">
        <v>158</v>
      </c>
      <c r="F135" s="3" t="s">
        <v>157</v>
      </c>
    </row>
  </sheetData>
  <mergeCells count="5">
    <mergeCell ref="C110:D110"/>
    <mergeCell ref="A130:J130"/>
    <mergeCell ref="A1:D1"/>
    <mergeCell ref="B3:J3"/>
    <mergeCell ref="B4:J4"/>
  </mergeCells>
  <printOptions horizontalCentered="1"/>
  <pageMargins left="0" right="0" top="0" bottom="0" header="0" footer="0"/>
  <pageSetup paperSize="9" scale="71" orientation="portrait" horizontalDpi="4294967294" verticalDpi="4294967294" r:id="rId1"/>
  <headerFooter alignWithMargins="0"/>
  <rowBreaks count="1" manualBreakCount="1">
    <brk id="6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BC</vt:lpstr>
      <vt:lpstr>BC!Print_Area</vt:lpstr>
      <vt:lpstr>BC!Print_Titles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Pricope</dc:creator>
  <cp:lastModifiedBy>SpitalulClinicDeUrgentaMoinesti</cp:lastModifiedBy>
  <cp:lastPrinted>2026-09-18T04:55:19Z</cp:lastPrinted>
  <dcterms:created xsi:type="dcterms:W3CDTF">2024-11-13T08:39:05Z</dcterms:created>
  <dcterms:modified xsi:type="dcterms:W3CDTF">2026-09-18T05:22:30Z</dcterms:modified>
</cp:coreProperties>
</file>